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T:\6. Zajednički poslovi\2026_Tehnički sektor - Povjerenstvo_Odjel Graditeljstva\02_Natječaji_POTRES\Natječaji\Vjekoslava Klaića 19\"/>
    </mc:Choice>
  </mc:AlternateContent>
  <xr:revisionPtr revIDLastSave="0" documentId="8_{52517AF8-2777-4FCC-B9B7-D8FF4F636AD0}" xr6:coauthVersionLast="47" xr6:coauthVersionMax="47" xr10:uidLastSave="{00000000-0000-0000-0000-000000000000}"/>
  <bookViews>
    <workbookView xWindow="-120" yWindow="-120" windowWidth="29040" windowHeight="15720" tabRatio="1000" activeTab="2" xr2:uid="{00000000-000D-0000-FFFF-FFFF00000000}"/>
  </bookViews>
  <sheets>
    <sheet name="1_Naslovnica" sheetId="18" r:id="rId1"/>
    <sheet name="2_Opće napomene" sheetId="45" r:id="rId2"/>
    <sheet name="3_Troškovnik_POKZ" sheetId="38" r:id="rId3"/>
  </sheets>
  <externalReferences>
    <externalReference r:id="rId4"/>
    <externalReference r:id="rId5"/>
  </externalReferences>
  <definedNames>
    <definedName name="_1.1." localSheetId="1">#REF!</definedName>
    <definedName name="_1.1.">#REF!</definedName>
    <definedName name="_1Excel_BuiltIn_Print_Area_1" localSheetId="1">#REF!</definedName>
    <definedName name="_1Excel_BuiltIn_Print_Area_1">#REF!</definedName>
    <definedName name="a" localSheetId="1">[1]soboslik!#REF!</definedName>
    <definedName name="a">[1]soboslik!#REF!</definedName>
    <definedName name="CELIJA" localSheetId="1">#REF!</definedName>
    <definedName name="CELIJA">#REF!</definedName>
    <definedName name="d" localSheetId="1">#REF!</definedName>
    <definedName name="d">#REF!</definedName>
    <definedName name="da">#REF!</definedName>
    <definedName name="Excel_BuiltIn_Print_Area_1">#REF!</definedName>
    <definedName name="Excel_BuiltIn_Print_Area_1_1">#REF!</definedName>
    <definedName name="Excel_BuiltIn_Print_Area_2">#REF!</definedName>
    <definedName name="Excel_BuiltIn_Print_Area_3">#REF!</definedName>
    <definedName name="Excel_BuiltIn_Print_Area_4">#REF!</definedName>
    <definedName name="Excel_BuiltIn_Print_Area_5">#REF!</definedName>
    <definedName name="Excel_BuiltIn_Print_Titles">#REF!</definedName>
    <definedName name="Excel_BuiltIn_Print_Titles_1">#REF!</definedName>
    <definedName name="Excel_BuiltIn_Print_Titles_2">#REF!</definedName>
    <definedName name="Excel_BuiltIn_Print_Titles_3">#REF!</definedName>
    <definedName name="Excel_BuiltIn_Print_Titles_4">#REF!</definedName>
    <definedName name="Excel_BuiltIn_Print_Titles_5">#REF!</definedName>
    <definedName name="hortikultura" localSheetId="1">[1]soboslik!#REF!</definedName>
    <definedName name="hortikultura">[1]soboslik!#REF!</definedName>
    <definedName name="_xlnm.Print_Titles" localSheetId="1">'2_Opće napomene'!$1:$9</definedName>
    <definedName name="_xlnm.Print_Titles" localSheetId="2">'3_Troškovnik_POKZ'!$1:$9</definedName>
    <definedName name="NOVA">#REF!</definedName>
    <definedName name="_xlnm.Print_Area" localSheetId="0">'1_Naslovnica'!$A$1:$G$51</definedName>
    <definedName name="_xlnm.Print_Area" localSheetId="1">'2_Opće napomene'!$A$1:$F$715</definedName>
    <definedName name="_xlnm.Print_Area" localSheetId="2">'3_Troškovnik_POKZ'!$A$1:$F$330</definedName>
    <definedName name="RED">#REF!</definedName>
    <definedName name="STROJARSTVO">#REF!</definedName>
    <definedName name="UKUPNO1">[1]ZEMLJAN!$F$10</definedName>
    <definedName name="UKUPNO10">#REF!</definedName>
    <definedName name="UKUPNO11">#REF!</definedName>
    <definedName name="UKUPNO12">[1]soboslik!#REF!</definedName>
    <definedName name="UKUPNO13">'[1]razni '!#REF!</definedName>
    <definedName name="UKUPNO14">#REF!</definedName>
    <definedName name="UKUPNO15">#REF!</definedName>
    <definedName name="UKUPNO16">#REF!</definedName>
    <definedName name="UKUPNO17">#REF!</definedName>
    <definedName name="UKUPNO18">#REF!</definedName>
    <definedName name="UKUPNO19">#REF!</definedName>
    <definedName name="UKUPNO2">'[2]RAZNI RADOVI'!$F$22</definedName>
    <definedName name="UKUPNO20">#REF!</definedName>
    <definedName name="UKUPNO3">#REF!</definedName>
    <definedName name="UKUPNO4">[1]izolacija!$F$13</definedName>
    <definedName name="UKUPNO5">'[1]oprema dvor.'!$F$28</definedName>
    <definedName name="UKUPNO6">[1]okoliš!$F$25</definedName>
    <definedName name="UKUPNO7">#REF!</definedName>
    <definedName name="UKUPNO8">[1]elektr!#REF!</definedName>
    <definedName name="UKUPNO9">[1]PLIN!#REF!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1" i="38" l="1"/>
  <c r="F253" i="38"/>
  <c r="D305" i="38"/>
  <c r="A154" i="38" a="1"/>
  <c r="A155" i="38" a="1"/>
  <c r="B328" i="38"/>
  <c r="F311" i="38"/>
  <c r="F313" i="38" s="1"/>
  <c r="F328" i="38" s="1"/>
  <c r="D243" i="38"/>
  <c r="F243" i="38" s="1"/>
  <c r="F249" i="38"/>
  <c r="F247" i="38"/>
  <c r="F245" i="38"/>
  <c r="A244" i="38" a="1"/>
  <c r="A246" i="38" a="1"/>
  <c r="A248" i="38" a="1"/>
  <c r="A250" i="38" a="1"/>
  <c r="A242" i="38" a="1"/>
  <c r="F156" i="38"/>
  <c r="D103" i="38" l="1"/>
  <c r="D149" i="38" s="1"/>
  <c r="D93" i="38"/>
  <c r="D147" i="38" s="1"/>
  <c r="F305" i="38"/>
  <c r="F303" i="38"/>
  <c r="F301" i="38"/>
  <c r="A304" i="38" a="1"/>
  <c r="A302" i="38" a="1"/>
  <c r="D277" i="38" l="1"/>
  <c r="F277" i="38" s="1"/>
  <c r="A276" i="38" a="1"/>
  <c r="D279" i="38"/>
  <c r="A278" i="38" l="1" a="1"/>
  <c r="F279" i="38"/>
  <c r="A266" i="38" l="1" a="1"/>
  <c r="F268" i="38"/>
  <c r="A228" i="38" a="1"/>
  <c r="A229" i="38" a="1"/>
  <c r="A230" i="38" a="1"/>
  <c r="A231" i="38" a="1"/>
  <c r="A232" i="38" a="1"/>
  <c r="F237" i="38"/>
  <c r="F236" i="38"/>
  <c r="F235" i="38"/>
  <c r="F234" i="38"/>
  <c r="F231" i="38"/>
  <c r="F230" i="38"/>
  <c r="F229" i="38"/>
  <c r="F228" i="38"/>
  <c r="A226" i="38" a="1"/>
  <c r="D181" i="38"/>
  <c r="D184" i="38" s="1"/>
  <c r="A179" i="38" a="1"/>
  <c r="D178" i="38"/>
  <c r="F178" i="38" s="1"/>
  <c r="A177" i="38" a="1"/>
  <c r="A173" i="38" a="1"/>
  <c r="A174" i="38" a="1"/>
  <c r="A175" i="38" a="1"/>
  <c r="A168" i="38" a="1"/>
  <c r="A169" i="38" a="1"/>
  <c r="A170" i="38" a="1"/>
  <c r="A171" i="38" a="1"/>
  <c r="F176" i="38"/>
  <c r="F174" i="38"/>
  <c r="F173" i="38"/>
  <c r="F170" i="38"/>
  <c r="F169" i="38"/>
  <c r="F168" i="38"/>
  <c r="B321" i="38"/>
  <c r="A159" i="38" a="1"/>
  <c r="A160" i="38" a="1"/>
  <c r="F160" i="38"/>
  <c r="A157" i="38" a="1"/>
  <c r="A158" i="38" a="1"/>
  <c r="F158" i="38"/>
  <c r="A129" i="38" a="1"/>
  <c r="A130" i="38" a="1"/>
  <c r="A131" i="38" a="1"/>
  <c r="A132" i="38" a="1"/>
  <c r="A133" i="38" a="1"/>
  <c r="A134" i="38" a="1"/>
  <c r="A135" i="38" a="1"/>
  <c r="F138" i="38"/>
  <c r="F184" i="38" l="1"/>
  <c r="F181" i="38"/>
  <c r="D182" i="38"/>
  <c r="F182" i="38" s="1"/>
  <c r="A116" i="38" a="1"/>
  <c r="A117" i="38" a="1"/>
  <c r="A118" i="38" a="1"/>
  <c r="A119" i="38" a="1"/>
  <c r="F119" i="38"/>
  <c r="F117" i="38"/>
  <c r="A114" i="38" a="1"/>
  <c r="A115" i="38" a="1"/>
  <c r="F115" i="38"/>
  <c r="A112" i="38" a="1"/>
  <c r="A113" i="38" a="1"/>
  <c r="F113" i="38"/>
  <c r="A110" i="38" a="1"/>
  <c r="A111" i="38" a="1"/>
  <c r="F111" i="38"/>
  <c r="A108" i="38" a="1"/>
  <c r="A109" i="38" a="1"/>
  <c r="F109" i="38"/>
  <c r="A106" i="38" a="1"/>
  <c r="A107" i="38" a="1"/>
  <c r="F107" i="38"/>
  <c r="F105" i="38"/>
  <c r="A104" i="38" a="1"/>
  <c r="A105" i="38" a="1"/>
  <c r="F97" i="38"/>
  <c r="A96" i="38" a="1"/>
  <c r="A97" i="38" a="1"/>
  <c r="A83" i="38" a="1"/>
  <c r="A84" i="38" a="1"/>
  <c r="F85" i="38"/>
  <c r="B87" i="38"/>
  <c r="F57" i="38"/>
  <c r="F56" i="38"/>
  <c r="F55" i="38"/>
  <c r="F58" i="38"/>
  <c r="A49" i="38" a="1"/>
  <c r="A50" i="38" a="1"/>
  <c r="A51" i="38" a="1"/>
  <c r="A52" i="38" a="1"/>
  <c r="A53" i="38" a="1"/>
  <c r="A54" i="38" a="1"/>
  <c r="F186" i="38" l="1"/>
  <c r="F321" i="38" s="1"/>
  <c r="F52" i="38"/>
  <c r="F51" i="38"/>
  <c r="F50" i="38"/>
  <c r="F49" i="38"/>
  <c r="A47" i="38" a="1"/>
  <c r="A48" i="38" a="1"/>
  <c r="A145" i="38" l="1" a="1"/>
  <c r="A25" i="38" l="1" a="1"/>
  <c r="A26" i="38" a="1"/>
  <c r="A23" i="38" a="1"/>
  <c r="A24" i="38" a="1"/>
  <c r="F26" i="38"/>
  <c r="F145" i="38" l="1"/>
  <c r="F121" i="38" l="1"/>
  <c r="A121" i="38" a="1"/>
  <c r="D28" i="38" l="1"/>
  <c r="D263" i="38" l="1"/>
  <c r="F263" i="38" s="1"/>
  <c r="A80" i="38" a="1"/>
  <c r="F80" i="38"/>
  <c r="D265" i="38"/>
  <c r="F265" i="38" s="1"/>
  <c r="A82" i="38" a="1"/>
  <c r="F82" i="38"/>
  <c r="F72" i="38"/>
  <c r="A72" i="38" a="1"/>
  <c r="A296" i="38" l="1" a="1"/>
  <c r="A298" i="38" a="1"/>
  <c r="A300" i="38" a="1"/>
  <c r="B307" i="38"/>
  <c r="B327" i="38" s="1"/>
  <c r="F299" i="38"/>
  <c r="F297" i="38"/>
  <c r="F295" i="38"/>
  <c r="F307" i="38" l="1"/>
  <c r="F327" i="38" s="1"/>
  <c r="D288" i="38"/>
  <c r="F207" i="38"/>
  <c r="F206" i="38"/>
  <c r="D151" i="38"/>
  <c r="A101" i="38" a="1"/>
  <c r="F101" i="38"/>
  <c r="D255" i="38" l="1"/>
  <c r="F255" i="38" s="1"/>
  <c r="C255" i="38"/>
  <c r="D193" i="38" l="1"/>
  <c r="B195" i="38"/>
  <c r="B322" i="38" s="1"/>
  <c r="F193" i="38" l="1"/>
  <c r="D192" i="38"/>
  <c r="F192" i="38" s="1"/>
  <c r="F195" i="38" l="1"/>
  <c r="F322" i="38" s="1"/>
  <c r="F68" i="38" l="1"/>
  <c r="A68" i="38" a="1"/>
  <c r="D153" i="38" l="1"/>
  <c r="F99" i="38" l="1"/>
  <c r="F149" i="38"/>
  <c r="A148" i="38" a="1"/>
  <c r="A149" i="38" a="1"/>
  <c r="A122" i="38" l="1" a="1"/>
  <c r="A140" i="38" a="1"/>
  <c r="A141" i="38" a="1"/>
  <c r="A142" i="38" a="1"/>
  <c r="A143" i="38" a="1"/>
  <c r="A144" i="38" a="1"/>
  <c r="A146" i="38" a="1"/>
  <c r="A94" i="38" a="1"/>
  <c r="A95" i="38" a="1"/>
  <c r="F95" i="38"/>
  <c r="B326" i="38" l="1"/>
  <c r="F288" i="38"/>
  <c r="A287" i="38" a="1"/>
  <c r="F286" i="38"/>
  <c r="D261" i="38"/>
  <c r="F261" i="38" s="1"/>
  <c r="D259" i="38"/>
  <c r="F259" i="38" s="1"/>
  <c r="D257" i="38"/>
  <c r="F257" i="38" s="1"/>
  <c r="F147" i="38"/>
  <c r="A147" i="38" a="1"/>
  <c r="F290" i="38" l="1"/>
  <c r="F326" i="38" s="1"/>
  <c r="C275" i="38" l="1"/>
  <c r="D275" i="38"/>
  <c r="F275" i="38" s="1"/>
  <c r="F281" i="38" s="1"/>
  <c r="D253" i="38" l="1"/>
  <c r="C253" i="38"/>
  <c r="A252" i="38" a="1"/>
  <c r="D251" i="38"/>
  <c r="C251" i="38"/>
  <c r="D241" i="38"/>
  <c r="F241" i="38" s="1"/>
  <c r="C241" i="38"/>
  <c r="A240" i="38" a="1"/>
  <c r="D239" i="38"/>
  <c r="F239" i="38" s="1"/>
  <c r="C239" i="38"/>
  <c r="D225" i="38"/>
  <c r="F225" i="38" s="1"/>
  <c r="C225" i="38"/>
  <c r="A224" i="38" a="1"/>
  <c r="A222" i="38" l="1" a="1"/>
  <c r="C223" i="38"/>
  <c r="D223" i="38"/>
  <c r="F223" i="38" s="1"/>
  <c r="D221" i="38"/>
  <c r="F221" i="38" s="1"/>
  <c r="C221" i="38"/>
  <c r="D219" i="38"/>
  <c r="F219" i="38" s="1"/>
  <c r="C219" i="38"/>
  <c r="A218" i="38" a="1"/>
  <c r="A220" i="38" a="1"/>
  <c r="D217" i="38"/>
  <c r="F217" i="38" s="1"/>
  <c r="C217" i="38"/>
  <c r="A216" i="38" a="1"/>
  <c r="D215" i="38"/>
  <c r="F215" i="38" s="1"/>
  <c r="C215" i="38"/>
  <c r="F270" i="38" l="1"/>
  <c r="F324" i="38" s="1"/>
  <c r="F153" i="38"/>
  <c r="A153" i="38" a="1"/>
  <c r="A151" i="38" l="1" a="1"/>
  <c r="A152" i="38" a="1"/>
  <c r="F151" i="38"/>
  <c r="A128" i="38" l="1" a="1"/>
  <c r="F133" i="38"/>
  <c r="F162" i="38" s="1"/>
  <c r="A98" i="38" a="1"/>
  <c r="A99" i="38" a="1"/>
  <c r="A71" i="38" a="1"/>
  <c r="F78" i="38"/>
  <c r="A78" i="38" a="1"/>
  <c r="F76" i="38"/>
  <c r="A76" i="38" a="1"/>
  <c r="A74" i="38" a="1"/>
  <c r="F74" i="38"/>
  <c r="F70" i="38"/>
  <c r="F66" i="38"/>
  <c r="F64" i="38"/>
  <c r="F44" i="38"/>
  <c r="A39" i="38" a="1"/>
  <c r="A40" i="38" a="1"/>
  <c r="F40" i="38"/>
  <c r="A37" i="38" a="1"/>
  <c r="A38" i="38" a="1"/>
  <c r="F38" i="38"/>
  <c r="F42" i="38" l="1"/>
  <c r="F36" i="38"/>
  <c r="A43" i="38" a="1"/>
  <c r="A44" i="38" a="1"/>
  <c r="A45" i="38" a="1"/>
  <c r="A46" i="38" a="1"/>
  <c r="A60" i="38" a="1"/>
  <c r="A61" i="38" a="1"/>
  <c r="A62" i="38" a="1"/>
  <c r="A63" i="38" a="1"/>
  <c r="A64" i="38" a="1"/>
  <c r="A65" i="38" a="1"/>
  <c r="A66" i="38" a="1"/>
  <c r="A67" i="38" a="1"/>
  <c r="A70" i="38" a="1"/>
  <c r="A42" i="38" a="1"/>
  <c r="A36" i="38" a="1"/>
  <c r="F28" i="38" l="1"/>
  <c r="F24" i="38"/>
  <c r="F23" i="38"/>
  <c r="F20" i="38"/>
  <c r="F30" i="38" l="1"/>
  <c r="A93" i="38" a="1"/>
  <c r="B123" i="38" l="1"/>
  <c r="F62" i="38"/>
  <c r="F60" i="38"/>
  <c r="F46" i="38"/>
  <c r="F87" i="38" l="1"/>
  <c r="C2" i="38"/>
  <c r="B209" i="38" l="1"/>
  <c r="F203" i="38"/>
  <c r="F201" i="38"/>
  <c r="F209" i="38" s="1"/>
  <c r="F323" i="38" l="1"/>
  <c r="B323" i="38"/>
  <c r="A103" i="38" a="1"/>
  <c r="C6" i="45" l="1"/>
  <c r="C7" i="45" l="1"/>
  <c r="F6" i="45"/>
  <c r="C5" i="45"/>
  <c r="C4" i="45"/>
  <c r="C3" i="45"/>
  <c r="C2" i="45"/>
  <c r="C1" i="45"/>
  <c r="C4" i="38" l="1"/>
  <c r="B270" i="38" l="1"/>
  <c r="F103" i="38" l="1"/>
  <c r="B281" i="38" l="1"/>
  <c r="B325" i="38" l="1"/>
  <c r="F325" i="38"/>
  <c r="B324" i="38" l="1"/>
  <c r="B162" i="38"/>
  <c r="A162" i="38"/>
  <c r="A164" i="38" s="1"/>
  <c r="A186" i="38" s="1"/>
  <c r="A87" i="38"/>
  <c r="F93" i="38"/>
  <c r="F123" i="38" s="1"/>
  <c r="A178" i="38" l="1" a="1"/>
  <c r="A180" i="38" a="1"/>
  <c r="A172" i="38" a="1"/>
  <c r="A176" i="38" a="1"/>
  <c r="A188" i="38"/>
  <c r="A195" i="38" s="1"/>
  <c r="A167" i="38" a="1"/>
  <c r="F320" i="38"/>
  <c r="B320" i="38"/>
  <c r="A22" i="38" a="1"/>
  <c r="A28" i="38" a="1"/>
  <c r="A20" i="38" a="1"/>
  <c r="A191" i="38" l="1" a="1"/>
  <c r="A322" i="38"/>
  <c r="A198" i="38"/>
  <c r="A123" i="38"/>
  <c r="A205" i="38" l="1" a="1"/>
  <c r="B319" i="38"/>
  <c r="B318" i="38"/>
  <c r="F319" i="38"/>
  <c r="A209" i="38" l="1"/>
  <c r="A203" i="38" a="1"/>
  <c r="A201" i="38" a="1"/>
  <c r="F318" i="38"/>
  <c r="A323" i="38" l="1"/>
  <c r="A212" i="38"/>
  <c r="C7" i="38"/>
  <c r="F6" i="38"/>
  <c r="C6" i="38"/>
  <c r="C5" i="38"/>
  <c r="C3" i="38"/>
  <c r="C1" i="38"/>
  <c r="A249" i="38" l="1" a="1"/>
  <c r="A245" i="38" a="1"/>
  <c r="A247" i="38" a="1"/>
  <c r="A267" i="38" a="1"/>
  <c r="A243" i="38" a="1"/>
  <c r="A227" i="38" a="1"/>
  <c r="A233" i="38" a="1"/>
  <c r="A263" i="38" a="1"/>
  <c r="A265" i="38" a="1"/>
  <c r="A255" i="38" a="1"/>
  <c r="A259" i="38" a="1"/>
  <c r="A261" i="38" a="1"/>
  <c r="A257" i="38" a="1"/>
  <c r="A253" i="38" a="1"/>
  <c r="A251" i="38" a="1"/>
  <c r="A225" i="38" a="1"/>
  <c r="A239" i="38" a="1"/>
  <c r="A241" i="38" a="1"/>
  <c r="A223" i="38" a="1"/>
  <c r="A221" i="38" a="1"/>
  <c r="A219" i="38" a="1"/>
  <c r="A217" i="38" a="1"/>
  <c r="A215" i="38" a="1"/>
  <c r="A270" i="38"/>
  <c r="A272" i="38" s="1"/>
  <c r="B330" i="38"/>
  <c r="B30" i="38"/>
  <c r="A279" i="38" l="1" a="1"/>
  <c r="A277" i="38" a="1"/>
  <c r="A324" i="38"/>
  <c r="B317" i="38"/>
  <c r="F317" i="38"/>
  <c r="F330" i="38" s="1"/>
  <c r="A275" i="38" l="1" a="1"/>
  <c r="A281" i="38"/>
  <c r="A283" i="38" s="1"/>
  <c r="A290" i="38" l="1"/>
  <c r="A288" i="38" a="1"/>
  <c r="A286" i="38" a="1"/>
  <c r="A325" i="38"/>
  <c r="A326" i="38" l="1"/>
  <c r="A292" i="38"/>
  <c r="A305" i="38" l="1" a="1"/>
  <c r="A295" i="38" a="1"/>
  <c r="A309" i="38"/>
  <c r="A301" i="38" a="1"/>
  <c r="A303" i="38" a="1"/>
  <c r="A307" i="38"/>
  <c r="A327" i="38" s="1"/>
  <c r="A297" i="38" a="1"/>
  <c r="A299" i="38" a="1"/>
  <c r="A311" i="38" l="1" a="1"/>
  <c r="A313" i="38"/>
  <c r="A328" i="3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<sst xmlns="http://schemas.openxmlformats.org/spreadsheetml/2006/main" count="355" uniqueCount="213">
  <si>
    <t>GRAĐEVINA:</t>
  </si>
  <si>
    <t>LOKACIJA:</t>
  </si>
  <si>
    <t>m1</t>
  </si>
  <si>
    <t>REKAPITULACIJA</t>
  </si>
  <si>
    <t>m2</t>
  </si>
  <si>
    <t>Rbr.</t>
  </si>
  <si>
    <t>Opis stavke</t>
  </si>
  <si>
    <t>Jed. mjera</t>
  </si>
  <si>
    <t>Količina</t>
  </si>
  <si>
    <t>Jed. cijena</t>
  </si>
  <si>
    <t>Ukupno cijena</t>
  </si>
  <si>
    <t>UKUPNO</t>
  </si>
  <si>
    <t>kompl</t>
  </si>
  <si>
    <t>PRONA-GRAD d.o.o.</t>
  </si>
  <si>
    <t>Dominika Mandića 15, Zagreb</t>
  </si>
  <si>
    <t>A</t>
  </si>
  <si>
    <t>OBNOVA KONSTRUKCIJE ZGRADE</t>
  </si>
  <si>
    <t>1</t>
  </si>
  <si>
    <t>TD:</t>
  </si>
  <si>
    <t>Izmjene u odnosu na projekt (uslijed pojave nepredvidivih okolnosti ili naknadnih zahtjeva) moguće su samo uz prethodno odobrenje projektanta konstrukcije. Sve radnje vezano za stabilnost konstrukcije potrebno je usuglasiti s nadzornim inženjerom i projektantom konstrukcije nakon provjere postojećeg stanja.</t>
  </si>
  <si>
    <t>Predmet ovog projekta/troškovnika su samo nužni radovi koji se odnose na popravak i pojačanje konstrukcije. Radove pripreme (oslobađanje radnog prostora, premještanja namještaja) kao i soboslikarske popravke (gletanje i bojanje) koji nisu predmet zahvata te sve ostale radove potrebno je zasebno ugovoriti sa stanarima.</t>
  </si>
  <si>
    <t>Jedinične cijene stavki obuhvaćaju sljedeće radnje: sve pripremne predradnje, postavu lakih pokretnih ljestvi ili radne skele (visina radova do 3m), nabavu i transport materijala (unutarnji i vanjski), sav potreban angažman radnika i mehanizacije, organizaciju gradilišta u smislu zaštite na radu, rada na visini, zbrinjavanje građevinskog otpada u skladu sa zakonskim odredbama te višekratno čišćenje za vrijeme radova.</t>
  </si>
  <si>
    <t>Iskazane količine su aproksimativne, točne količine dokazat će se kroz građevinsku knjigu te ovjerom od strane nadzornog inženjera.</t>
  </si>
  <si>
    <t>Dinamika radova po stanovima izvodi se u dogovoru sa stanarima. Prije početka radova izvođač je dužan dostaviti nadzornom inženjeru i investitoru detaljan dinamički plan radova kao i shemu organizacije gradilišta. Po prihvaćanju istih izvođač se uvodi u posao.</t>
  </si>
  <si>
    <t>R:</t>
  </si>
  <si>
    <t>0</t>
  </si>
  <si>
    <t>kom</t>
  </si>
  <si>
    <t>NARUČITELJ:</t>
  </si>
  <si>
    <t>VLASNIK:</t>
  </si>
  <si>
    <t>VRSTA  PROJEKTA:</t>
  </si>
  <si>
    <t xml:space="preserve">Građevinski projekt – Projekt obnove konstrukcije zgrade </t>
  </si>
  <si>
    <t xml:space="preserve"> OBNOVE KONSTRUKCIJE ZGRADE</t>
  </si>
  <si>
    <t>MJESTO I DATUM:</t>
  </si>
  <si>
    <t>VRSTA PROJEKTA:</t>
  </si>
  <si>
    <t>Radovi se izvode u svemu prema projektu obnove konstrukcije zgrade u kojem su detaljnije prikazana tehnička rješenja. Prije izrade ponude obavezno pročitati tehnički opis i pregledati nacrte i izvedbene detalje te tražiti eventualna pojašnjenja prije zaključivanja ponude. Sugerira se i obilazak građevine.</t>
  </si>
  <si>
    <t>OPĆI UVJETI UZ TROŠKOVNIK</t>
  </si>
  <si>
    <t xml:space="preserve">Pločice se polažu po projektu, ako drugačije nije određeno stranicu na stranicu. 
Redove pločica izvesti paralelno s vertikalnim plohama zidova. 
Opločenje podova izvesti od ulaznog praga prostorije koja se oblaže prema unutra. 
Rub zidnog opločenja kod špalete izvesti ravno i čvrsto, obostrano simetrično.
Oblaganje zidnih površina mora se vršiti tako da se dobiju ravne i vertikalne plohe, bez valova, izbočenja i udubljenja, s jednoličnim i dovoljno širokim fugama. 
Horizontalne fuge su neprekinute po cijelom opsegu svih zidova u istoj prostoriji, a vertikalne se moraju izvesti pod visak, neovisno da li se oblaganje vrši naizmjeničnim fugama ili fugom na fugu.
Jediničnom cijenom keramičarskih radova obuhvaćeno je:
-	rad (pripremni, osnovni i završni radovi) i materijal (osnovni i pomoćni),
-	priprema podloge,
-	sva manja potrebna štemanja, šlicanja i prilagođavanja ploha,
-	kutni profili na uglovima i završecima zidova (pvc), fugiranje, kitanje uglova odgovarajućim kitom u boji fuge,
-	svi prijenosi i prijevozi unutar gradilišta i izvan gradilišta,
-	radna skela bez obzira na njenu visinu, a fasadna skela je posebno obračunata,
-	svakodnevno grubo čišćenje gradilišta,
-	odvoz otpadnog materijala na gradsku deponiju i uz propisno zbrinjavanje,
-	organizacija gradilišta prema odredbama Zakona o zaštiti na radu i Pravilnika o zaštiti na radu na privremenim gradilištima.
PODOPOLAGAČKI RADOVI
Prije početka izvedbe radova izvođač je dužan projektantu i nadzornom inženjeru dostaviti na odobrenje minimalno 3 uzorka parketa i kutnih letvica. Tek nakon odabira parketa i kutnih letvica izvođač može iste naručiti.
Parket je dvoslojni, hrastov, klase RUSTIK, gotovi, tvornički izrađen. Način pripreme podloge, ugradnje parketa, izrada dilatacija i sve ostalo strogo prema uputama proizvođača parketa.  
</t>
  </si>
  <si>
    <t>Jediničnom cijenom parketarskih radova obuhvaćeno je:
-	rad (pripremni, osnovni i završni radovi) i materijal (osnovni i pomoćni),
-	priprema podloge (izravnavanje, impregniranje i sl.)
-	sva manja potrebna štemanja, šlicanja i prilagođavanja ploha,
-	svi prijenosi i prijevozi unutar gradilišta i izvan gradilišta,
-	svakodnevno grubo čišćenje gradilišta,
-	odvoz otpadnog materijala na gradsku deponiju i uz propisno zbrinjavanje,
-	organizacija gradilišta prema odredbama Zakona o zaštiti na radu i Pravilnika o zaštiti na radu na privremenim gradilištima.</t>
  </si>
  <si>
    <t>OPĆE NAPOMENE</t>
  </si>
  <si>
    <t>Neovisno od eventualne nedorečenosti, nedvojbenosti ili nejasnoće u opisu pojedine troškovničke stavke svaki opis pojedine stavke podrazumijeva izvođenje rada iz opisa stavke, kao i svih radova u cjelini, do potpune funkcionalne gotovosti, što uključuje sve gore navedeno te se isto u opisima stavaka neće se ponovno navoditi.</t>
  </si>
  <si>
    <t>RADOVI DEMONTAŽE</t>
  </si>
  <si>
    <t>RADOVI RUŠENJA</t>
  </si>
  <si>
    <t>ZIDARSKI RADOVI</t>
  </si>
  <si>
    <t xml:space="preserve">Opći uvjeti:
Jediničnom cijenom obuhvaćeno je:
- rad (pripremni, osnovni i završni radovi) i materijal (osnovni i pomoćni),
- svi prijenosi i prijevozi unutar gradilišta i izvan gradilišta, 
- sva podupiranja i razupiranja i osiguravanja tijekom rušenja i demontaže;
- zaštita od oštećenja ostalih dijelova zgrade i svega što se nalazi u zgradi;
- održavanje čistoće gradilišnih i pristupnih puteva,
- svakodnevno grubo čišćenje gradilišta,
- crpljenje vode iz iskopa, ukoliko bude potrebno
- odvoz otpadnog materijala na gradsku deponiju uz propisno zbrinjavanje, 
Napomena: prije početka radova rušenja pvc folijom pažljivo zaštiti sva ulazna vrata u stanove da prašina od rušenja ne ulazi u stanove. Sve štete koje nastanu na zidovima, podovima, instalacija itd., a koje su posljedica neadekvatne zaštite izvođač sanira o svom trošku. Zaštite i osiguranja izvesti sukladno odredbama Zakona o zaštiti na radu i Pravilnika o zaštiti na radu na privremenim gradilištima.                                                                                        </t>
  </si>
  <si>
    <t xml:space="preserve">Opći uvjeti:
Jediničnom cijenom obuhvaćeno je:
- rad (pripremni, osnovni i završni radovi) i materijal (osnovni i pomoćni),
- svi prijenosi i prijevozi unutar gradilišta i izvan gradilišta, 
- sva podupiranja i razupiranja i osiguravanja tijekom rušenja i demontaže;
- zaštita od oštećenja ostalih dijelova zgrade i svega što se nalazi u zgradi;
- održavanje čistoće gradilišnih i pristupnih puteva,
- svakodnevno grubo čišćenje gradilišta,
- crpljenje vode iz iskopa, ukoliko bude potrebno
- odvoz otpadnog materijala na gradsku deponiju uz propisno zbrinjavanje, 
Napomena: prije početka radova rušenja pvc folijom pažljivo zaštiti sva ulazna vrata u stanove da prašina od rušenja ne ulazi u stanove. Sve štete koje nastanu na zidovima, podovima, instalacija itd., a koje su posljedica neadekvatne zaštite izvođač sanira o svom trošku. Zaštite i osiguranja izvesti sukladno odredbama Zakona o zaštiti na radu i Pravilnika o zaštiti na radu na privremenim gradilištima. </t>
  </si>
  <si>
    <t>Opći uvjeti i napomene:
Jedinična cijena zidarskih radova sadrži:
- sav rad, uključivo pomoćni;
- sav materijal, osnovni i pomoćni;
- radnu skelu bez obzira na njenu visinu, a fasadna skela je posebno obračunata;
- sve unutarnje pretovare, transporte i manipulacije;
- zaštitu prozora, vrata, izloga i sl. i demontažu zaštite nakon završetka radova.
- primjena mjera zaštite na radu i drugih važećih propisa.</t>
  </si>
  <si>
    <t>PRIPREMNI I ZAVRŠNI RADOVI</t>
  </si>
  <si>
    <t>RADOVI MONTAŽE</t>
  </si>
  <si>
    <t>Sve stavke uključuju transport po gradilištu te odvoz i skladištenje ili odvoz na gradski deponij. Sve stavke uključuju sav potrebni alat, materijal i pripomoćne skele, zaštitna sredstva - sve potrebno do pune gotovosti. Pri radu treba obavezno primjenjivati sve potrebne mjere zaštite na radu, naročito zaštite od požara. Ukoliko nadzorni inženjer uoći da se ovih pravila izvoditelj doslovce ne pridržava može mu se zabraniti daljnji rad dok ga ne organizira u skladu s pravilima. U svakoj stavci uključeno i čišćenje nakon obavljenog rada, odnosno uklanjanje otpadnog materijala i skupljanje pribora nakon izvršenog rada.</t>
  </si>
  <si>
    <t>KERAMIČARSKI I PODOPOLAGAČKI RADOVI</t>
  </si>
  <si>
    <t xml:space="preserve">Obveza izvođača je na propisan način zbrinuti otpad, što je uključeno u jediničnu cijenu. Sve potrebne prodore strojarskih instalacija (instalacije grijanja, hlađenja i prisilne ventilacije) kroz zidove, stropove i armirano betonske grede potrebno je predvidjeti tijekom izrade betonske konstrukcije. Iz tog razloga potrebna je maksimalna koordinacija strojarskog izvođača s izvođačem građevinskih radova, a sve u svrhu kako bi se izbjegla dodatna bušenja ili štemanja.
Jediničnom cijenom obuhvaćeno je:
-	rad (pripremni, osnovni i završni radovi) i materijal (osnovni i pomoćni),
-	svi potrebni građevinski radovi na izvedbi instalacija: izvedba šliceva u zidovima i podovima ukoliko su potrebni, izvedba prodora kroz zidove, grede i podove i sl. 
-	svi prijenosi i prijevozi unutar gradilišta i izvan gradilišta,
-	ispitivanja izvedenih instalacija, ukoliko nisu posebno obračunata,
-	spajanje montiranih uređaja na instalaciju vode i elektroinstalaciju,
-	puštanje u pogon montirane opreme i izvedene instalacije, ukoliko nije posebno obračunato,
-	radna skela bez obzira na njenu visinu, a fasadna skela je posebno obračunata,
-	svakodnevno grubo čišćenje gradilišta,
-	odvoz otpadnog materijala na gradsku deponiju uz propisno zbrinjavanje,
-	organizacija gradilišta prema odredbama Zakona o zaštiti na radu i Pravilnika o zaštiti na radu na privremenim gradilištima.
ELEKTROINSTALACIJE
Preporuka ponuđaču je da pregleda lokaciju gradnje prije davanja ponude kako bi se upoznao sa lokacijom, konfiguracijom terena, mogućnostima pristupa kamiona, itd. Izvođač nema pravo na nikakve naknadne zahtjeve za povećanjem cijena pojedinih radova, a koji bi bili posljedica nejasnoća u troškovniku ili necjelovitog sagledavanja obima rada u stavkama troškovnika. Izvođač radova je obvezan organizaciju gradilišta izvesti prema odredbama Zakona o zaštiti na radu i Pravilnika o zaštiti na radu na privremenim gradilištima. Sav upotrebljeni materijal i finalni građevinski proizvodi moraju odgovarati važećim zakonima i pravilnicima, postojećim tehničkim propisima i HR ili EU normama navedenim u Programu kontrole i osiguranja kvalitete koji je sastavni dio Projekta obnove zgrade. Izvođač radova je dužan na zahtjev investitora i nadzornog inženjera predočiti uzorke i prospekte za pojedine materijale i opremu koji se planiraju upotrijebiti i dostaviti za njih dokaze kvalitete (potvrde o sukladnosti proizvoda, certifikate ili sl.) izdane od ovlaštene pravne osobe. Tek nakon odobrenja nadzornog inženjera izvođač može napraviti narudžbu materijala. Izvođač je u okviru ugovorene cijene dužan izvršiti koordinaciju radova svih izvođača i podizvođača na način da omogući kontinuirano odvijanje posla i zaštitu već izvedenih radova. Sva oštećenja nastala na već izvedenim radovima izvođač je dužan otkloniti o vlastitom trošku. Obveza izvođača je na propisan način zbrinuti otpad, što je uključeno u jediničnu cijenu. Sve potrebne prodore električnih instalacija kroz zidove, stropove i armirano betonske grede potrebno je predvidjeti tijekom izrade betonske konstrukcije. Iz tog razloga potrebna je maksimalna koordinacija izvođača elektroradova s izvođačem građevinskih radova, a sve u svrhu kako bi se izbjegla dodatna bušenja ili štemanja.
Jediničnom cijenom obuhvaćeno je:
-	rad (pripremni, osnovni i završni radovi) i materijal (osnovni i pomoćni),
-svi potrebni građevinski radovi na izvedbi instalacija: izvedba šliceva u zidovima i podovima,
 izvedba prodora kroz zidove, grede i podove i sl. 
-	svi prijenosi i prijevozi unutar gradilišta i izvan gradilišta,
-	ispitivanja izvedenih instalacija, ukoliko nisu posebno obračunata,
-	puštanje u pogon montirane opreme i izvedene instalacije, ukoliko nije posebno obračunato,
-	radna skela bez obzira na njenu visinu, a fasadna skela je posebno obračunata,
-	svakodnevno grubo čišćenje gradilišta,
-	odvoz otpadnog materijala na gradsku deponiju uz propisno zbrinjavanje,
-organizacija gradilišta prema odredbama Zakona o zaštiti na radu i Pravilnika o zaštiti na radu na
 privremenim gradilištima.
</t>
  </si>
  <si>
    <t>INSTALATERSKI RADOVI
Preporuka ponuđaču je da pregleda lokaciju gradnje prije davanja ponude kako bi se upoznao sa lokacijom, konfiguracijom terena, mogućnostima pristupa građevinske mehanizacije, itd. Izvođač nema pravo na nikakve naknadne zahtjeve za povećanjem cijena pojedinih radova, a koji bi bili posljedica nejasnoća u troškovniku ili necjelovitog sagledavanja obima rada u stavkama troškovnika. Izvođač radova je obvezan organizaciju gradilišta izvesti prema odredbama Zakona o zaštiti na radu i Pravilnika o zaštiti na radu na privremenim gradilištima. Sav upotrebljeni materijal i finalni građevinski proizvodi moraju odgovarati važećim zakonima i pravilnicima, postojećim tehničkim propisima i HR ili EU normama navedenim u Programu kontrole i osiguranja kvalitete koji je sastavni dio Projekta obnove zgrade. Izvođač radova je dužan na zahtjev investitora i nadzornog inženjera predočiti uzorke i prospekte za pojedine materijale i opremu koji se planiraju upotrijebiti i dostaviti za njih dokaze kvalitete (potvrde o sukladnosti proizvoda, certifikate ili sl.) izdane od ovlaštene pravne osobe. Tek nakon odobrenja nadzornog inženjera izvođač može napraviti narudžbu materijala.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 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 Sve potrebne prodore instalacija kroz zidove, stropove i armirano betonske grede potrebno je predvidjeti tijekom izrade betonske konstrukcije. 
INSTALACIJA VODOVODA I ODVODNJE
Fazonski komadi na razvodu instalacija vodovoda i kanalizacije se ne obračunavaju posebno, sadržani su u m1 cijevi.
Jediničnom cijenom obuhvaćeno je:
-	rad (pripremni, osnovni i završni radovi) i materijal (osnovni i pomoćni),
-svi potrebni građevinski radovi na izvedbi instalacija: izvedba šliceva u zidovima i podovima,
 izvedba prodora kroz zidove i podove i sl. 
-	svi prijenosi i prijevozi unutar gradilišta i izvan gradilišta,
-	ispitivanja izvedenih instalacija, ukoliko nisu posebno obračunata,
-	spajanje montiranih uređaja na instalaciju vode i elektroinstalaciju,
-	radna skela bez obzira na njenu visinu, a fasadna skela je posebno obračunata,
-	puštanje u pogon montirane opreme i izvedene instalacije, ukoliko nije posebno obračunato,
-	svakodnevno grubo čišćenje gradilišta,
-	odvoz otpadnog materijala na gradsku deponiju uz propisno zbrinjavanje,
-organizacija gradilišta prema odredbama Zakona o zaštiti na radu i Pravilnika o zaštiti na radu na
 privremenim gradilištima.
STROJARSKE INSTALACIJE
Preporuka ponuđaču je da pregleda lokaciju gradnje prije davanja ponude kako bi se upoznao sa lokacijom, konfiguracijom terena, mogućnostima pristupa kamiona, itd. Izvođač nema pravo na nikakve naknadne zahtjeve za povećanjem cijena pojedinih radova, a koji bi bili posljedica nejasnoća u troškovniku ili necjelovitog sagledavanja obima rada u stavkama troškovnika. Izvođač radova je obvezan organizaciju gradilišta izvesti prema odredbama Zakona o zaštiti na radu i Pravilnika o zaštiti na radu na privremenim gradilištima. Sav upotrebljeni materijal i finalni građevinski proizvodi moraju odgovarati važećim zakonima i pravilnicima, postojećim tehničkim propisima i HR ili EU normama navedenim u Programu kontrole i osiguranja kvalitete koji je sastavni dio Projekta obnove zgrade. Izvođač radova je dužan na zahtjev investitora i nadzornog inženjera predočiti uzorke i prospekte za pojedine materijale i opremu koji se planiraju upotrijebiti i dostaviti za njih dokaze kvalitete (potvrde o sukladnosti proizvoda, certifikate ili sl.) izdane od ovlaštene pravne osobe. Tek nakon odobrenja nadzornog inženjera izvođač može napraviti narudžbu materijala. Izvođač je u okviru ugovorene cijene dužan izvršiti koordinaciju radova svih izvođača i podizvođača na način da omogući kontinuirano odvijanje posla i zaštitu već izvedenih radova. Sva oštećenja nastala na već izvedenim radovima izvođač je dužan otkloniti o vlastitom trošku.</t>
  </si>
  <si>
    <t>Dobava i ugradba podnih ili zidnih odbojnika uključena je u cijeni stavke. Po cijelom opsegu dovratnika na koji dosjeda vratno krilo treba ugraditi odgovarajući gumeni brtveni profil.
Jediničnom cijenom stolarskih radova obuhvaćeno je:
-	izradu radioničke dokumentacije,
-	rad (pripremni, osnovni i završni radovi) i materijal (osnovni i pomoćni),
-	sav pričvrsni i spojni materijal,
-	sva manja potrebna štemanja, šlicanja i prilagođavanja ploha,
-	završnu obradu,
-	sve pokrovne i kutne letvice i profile,
-	okvire za ugradnju, sva sidra i sidrene detalje i profile;
-	unutarnju pvc klupčicu širine do 20 cm, debljine 20 mm sa zaobljenim rubom, vanjsku tipsku klupčicu od
 pocinčanog plastificiranog lima d=0,7 mm u boji prozora, sa tipskim plastičnim bočnim završecina, širina
 klupčice do 35 cm.
-	svi prijenosi i prijevozi unutar gradilišta i izvan gradilišta,
-	čepove za pokrivanje glava svih upuštenih vijaka,
-	sav okov po izboru projektanta uključivo brave i ključeve, ručke ili prečke te podne ili zidne odbojnike vratnih
 krila;
-	radna skela bez obzira na njenu visinu, a fasadna skela je posebno obračunata,
-	svakodnevno grubo čišćenje gradilišta,
-	odvoz otpadnog materijala na gradsku deponiju i uz propisno zbrinjavanje,
-	organizacija gradilišta prema odredbama Zakona o zaštiti na radu i Pravilnika o zaštiti na radu na
 privremenim gradilištima.
BRAVARSKI RADOVI
Prije davanja ponude izvođač treba obvezno sve nedoumice i nejasnoće razjasniti s naručiteljem, jer se nikakve naknadne primjedbe neće uvažiti. Prije izvedbe radova izvoditelj je dužan izraditi i projektantu predočiti detalje izvedbe i radioničke nacrte kao i materijale za izvedbu. Tek nakon izbora i odobrenja projektanta može se otpočeti rad u odabranoj kvaliteti. Prije izvedbe mjere svih stavki treba obvezno kontrolirati na licu mjesta.
Jediničnom cijenom bravarskih radova obuhvaćeno je:
-	izradu radioničke dokumentacije,
-	rad (pripremni, osnovni i završni radovi) i materijal (osnovni i pomoćni),
-	sav pričvrsni i spojni materijal,
-	sva manja potrebna štemanja, šlicanja i prilagođavanja ploha,
-	završna obrada,
-	sve pokrovne i kutne letvice i profile,
-	okvire za ugradnju, sva sidra i sidrene detalje i profile;
-	svi prijenosi i prijevozi unutar gradilišta i izvan gradilišta,
-	čepove za pokrivanje glava svih upuštenih vijaka,
-	sav okov po izboru projektanta uključivo brave i ključeve, ručke i podni ili zidni odbojnici vratnih krila;
-	radna skela bez obzira na njenu visinu, a fasadna skela je posebno obračunata,
-	svakodnevno grubo čišćenje gradilišta,
-	odvoz otpadnog materijala na gradsku deponiju i uz propisno zbrinjavanje,
-organizacija gradilišta prema odredbama Zakona o zaštiti na radu i Pravilnika o zaštiti na radu na
 privremenim gradilištima.
KERAMIČARSKI RADOVI
Prije početka izvođenja radova, izvođač je obvezan dostaviti projektantu na pregled i izbor uzorke pločica za oblaganje kao i detalje izvođenja, i tek po izboru i odobrenju projektanta može otpočeti sa radovima. Ukoliko se ugrade pločice koje projektant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izvođača. Prilikom izvođenja radova izvođač se mora striktno pridržavati usvojenih i od strane projektanta prihvaćenih materijala i ovjerenih detalja. Sve ugrađene pločice moraju obvezno biti klase po opisu iz stavke troškovnika, a ako isto nije specificirano, moraju biti I. klase, kako za podno tako i za zidno opločenje. Rubovi pločica moraju biti oštri, ravni, paralelni i neoštećeni, površine pločica bez zareza i mjehurića, boja pločica ujednačena.</t>
  </si>
  <si>
    <t>LIMARSKI RADOVI 
Sve radove u svezi izvedbe limarije koje se izvode po odabranom specifičnom proizvođaču, treba obvezno izvesti po detaljima i tehnološkim rješenjima istog. To se odnosi kako na korištenje materijala tako i na uporabu odgovarajućeg alata. Glede specifičnosti gore navedenih radova, izvođač je dužan prije davanja ponude obvezno se upoznati s načinom i detaljima izvođenja limarije koji su opisani ovim troškovnikom, te s tehnologijom i specifičnostima izvođenja radova odabranog proizvođača. U cijeni treba također uključiti izvedbu i obradu raznih detalja limarije kod spojeva, prijelaza, lomova i sudara ploha, završetaka limarije i drugo, sve obvezno usklađeno sa drugim različitim materijalima i radovima uz limariju, do potpune gotovosti i funkcionalnosti. Na spoju lima i podloge (beton, žbuka, drvo i dr.) treba obvezno postaviti sloj krovne ljepenke po cijeloj površini spoja, i uračunati u jediničnu cijenu. Sve vidljive spojeve lima i betonskih ili ožbukanih fasadnih ploha treba obvezno brtviti po cijeloj dužini spoja trajno elastičnim (plastičnim) bezbojnim kitom, i uračunati u jediničnu cijenu. Sve spojeve lima treba obvezno izvesti nepropusno. Plohe izvedene limom moraju biti izvedene pravilno i u ravnini, po nagibima odvodnje i kosinama definiranim u projektu. Sve spojeve lima ili nosača lima od plosnog željeza i fasadnih ploha treba izvesti vrlo pažljivo da se ne ošteti fasadna ploha. Ukoliko do toga ipak dođe oštećenje treba popraviti izvođač na svoj trošak. U cijeni izvedbe treba obavezno uzeti i sva manja potrebna štemanja šliceva nužna za ugradbu i savijanje lima i izvedbu detalja, kao i sva sitnija štemanja ploha te potrebne popravke i zapunjavanja nastalih međuprostora i pukotina cem. mortom. Sve potrebne radne skele u cijeni. Oblaganje vanjskih dijelova zgrada limom mora se izvesti u svezi odredbi HRN U.N9.055.. Izvoditelj je dužan osigurati svu potrebnu atestnu dokumentaciju. Prije početka izvedbe radova izvođač je dužan izraditi i dostaviti projektantu i nadzoru na odobrenje radioničke nacrte svih limarskih stavki. Sve spojeve lima ili nosača lima od plosnog željeza i fasadnih ploha treba izvesti vrlo pažljivo da se ne ošteti fasadna ploha. 
Jediničnom cijenom limarskih radova obuhvaćeno je:
-	rad (pripremni, osnovni i završni radovi) i materijal (osnovni i pomoćni),
-	sav pričvrsni, ovjesni i spojni materijal,
-	izrada i dostava projektantu i nadzoru na odobrenje radioničke nacrte svih limarskih stavki,
-	sva manja potrebna štemanja, šlicanja i prilagođavanja ploha,
-	svi prijenosi i prijevozi unutar gradilišta i izvan gradilišta,
-	radna skela bez obzira na njenu visinu, a fasadna skela je posebno obračunata,
-	svakodnevno grubo čišćenje gradilišta,
-	odvoz otpadnog materijala na gradsku deponiju i uz propisno zbrinjavanje,
-organizacija gradilišta prema odredbama Zakona o zaštiti na radu i Pravilnika o zaštiti na radu na
 privremenim gradilištima.
STOLARSKI RADOVI
Prije davanja ponude izvođač treba obvezno sve nedoumice i nejasnoće razjasniti s naručiteljem, jer se nikakve naknadne primjedbe neće uvažiti. Prije izvedbe radova izvođač je dužan izraditi i projektantu predočiti detalje izvedbe i radioničke nacrte kao i materijale za izvedbu. Tek nakon izbora i odobrenja projektanta može se otpočeti rad u odabranoj kvaliteti. Prilikom izvođenja radova mora se  izvođač striktno pridržavati i od strane projektanta prihvaćenih materijala i detalja. Prije izvedbe mjere svih stavki treba obvezno kontrolirati na licu mjesta. Dimenzije krila moraju odgovarati odredbama HRN-a D.E1.020. Materijal za izradu stolarije mora odgovarati odredbama HRN-a D.E1.011 (jela ili smreka) ili jednakovrijedne. Sva unutarnja stolarija ugrađuje se u suhoj ugradbi. Izrada, doprema i ugradba dovratnika za suhu ugradbu mora biti uključena u jediničnu cijenu stavke. U cijeni treba uključiti i dobavu i montažu te okivanje i  pripasivanje finalnih dovratnika i krila, kao i pripisivanje kutnih i pokrovnih letvica, uključivo spajanje elemenata stijena u cjelinu i pokrivanje spojeva odgovarajućim letvicama ili profilima, gdje su potrebne bez obzira ako nisu navedeni opisom stavke troškovnika.</t>
  </si>
  <si>
    <t>FASADERSKI RADOVI
Pri izvedbi fasaderskih radova izvođač je dužan pridržavati se svih uvjeta i opisa u troškovniku, kao i važećih propisa.
Materijali:
Materijali za fasaderske radove u pogledu kakvoće moraju odgovarati svim važećim standardima i pojedinačnim standardima i normama za svaki ugrađeni materijal koji je sastavni dio fasadne žbuke. Svi nanosi žbuke i premazi moraju imati dobra fizičko - mehanička svojstva  (otpornost na habanje, otpornost na udarce, prionjljivost na podlogu u suhom i mokrom stanju), dobra vlažnosna svojstva (otpornost na ispiranje kišom, otpornosti prema atmosferskoj vlazi, otpornost na hidrostatski tlak i paropropusnost), visoku rezidentnost i vremensko postojanje i povoljnu i laganu ugradljivost. Podloga za fasadu mora biti suha, bez masnih mrlja i prašine.
Obračun rada:
Obračun fasaderskih radova vrši se po metru kvadratnom, uključujući sav materijal, rad, pribor za izvođenje i skelu, ako u opisu stavke nije drugačije navedeno. ETICS sustav mora biti ispitan u ovlaštenoj instituciji i imati važeću Izjavu o sukladnosti. Svi radovi izvode se strogo prema uputama proizvođača, a svi elementi sustava moraju biti od istog proizvođača. Presjek strukture ETICS sustava:
1 - zid
2 - mort za lijepljenje
3 - toplinsko-izolacijska ploča 
4 - mort za armaturni sloj (1.sloj)
5 - alkalno otporna staklena mrežica
6 - mort za armaturni sloj (2.sloj)
7 - završna-dekorativna silikatna žbuka ili teraplast
Svojstva polimer-cement.morta u svim sustavima: debljina: 5 mm
Nazivna gustoća:  1900,0 kg/m3, topl.provodljivost:  0,7 W/mxK.
Svojstva plemenite završ.žbuke u svim sustavima: debljina: 2 mm
Nazivna gustoća:  1650,0 kg/m3, topl.provodljivost:  0,9 W/mxK.
Priprema podloge za postavu ETICS sustava izvodi se prema uputama proizvođača sustava i uključena je u jediničnu cijenu. ETICS sustav se po potrebi dodatno mehanički učvršćuju plastičnim pročvrsnicama, a broj pričvrsnica definira tehnolog proizvođača sustava.
Završni sloj: silikatna mineralna žbuka granulacije 0-2 mm ili teraplast (sokl), predvidjeti izvedbu u dvije boje.
Jediničnom cijenom fasaderskih radova obuhvaćeno je:
-	rad (pripremni, osnovni i završni radovi) i materijal (osnovni i pomoćni),
-sav pričvrsni i spojni materijal, okapnice iznad otvora, kutni profili, početni porofil i svi elementi koje definira
 proizvođač sustava,
-	sva manja potrebna štemanja, šlicanja, izravnavanja i prilagođavanja ploha,
-	sva manja potrebna zatvaranja i zapune šliceva i prodora te izravnanje neravnina,
-	zaštita izvedenog ETICS toplinskog sustava od utjecaja vrućine, hladnoće i atmosferskih nepogoda,
-	svi prijenosi i prijevozi unutar gradilišta i izvan gradilišta,
-	radna skela bez obzira na njenu visinu, a fasadna skela je posebno obračunata,
-	svakodnevno grubo čišćenje gradilišta,
-	odvoz otpadnog materijala na gradsku deponiju i uz propisno zbrinjavanje,
-organizacija gradilišta prema odredbama Zakona o zaštiti na radu i Pravilnika o zaštiti na radu na
 privremenim gradilištima.</t>
  </si>
  <si>
    <t>IZOLATERSKI RADOVI
Ako  se zgrada gradi u vodozaštitnom području treba predvidjeti takve materijale i izolacije koje ne djeluju agresivno na vodu. Glede navedenih kvaliteta materijala definiranih troškovnikom, ponuđači mogu ponuditi i druge vrste materijala i radova prema svojoj tehnologiji i mogućnostima, ali samo uz suglasnost projektanta i ako zadovoljavaju odredbe HRN-i. Prilikom izvođenja radova mora se izvođač striktno pridržavati tehničkih uputa proizvođača izolacionih materijala i usvojenih i prihvaćenih materijala i ovjerenih detalja. Tehnolog proizvođača izolacionog materijala mora cijelo vrijeme biti uključen u rješavanje detalja i dužan je pratiti izvedbu radova, a to sve treba uračunati u jediničnu cijenu. Izvođač je dužan prije davanja ponude obvezno se upoznati s načinom i detaljima izvođenja izolacija koji su opisani ovim troškovnikom, te s tehnologijom i specifičnostima izvođenja radova odabranog proizvođača. Ako se zgrada gradi u vodozaštitnom području treba predvidjeti takve materijale i izolacije koje ne djeluju agresivno na vodu. Preklopi se ne obračunavaju posebno. Obračun po m2 izolirane podloge, preklopi izolacije se ne obračunavaju.
Jediničnom cijenom izolaterskih radova obuhvaćeno je:
-	rad (pripremni, osnovni i završni radovi) i materijal (osnovni i pomoćni),
-	svi prijenosi i prijevozi unutar gradilišta i izvan gradilišta,
-	sva manja potrebna štemanja, šlicanja i prilagođavanja ploha,
-	svi potrebni pripremni radovi na plohama koje se izoliraju,
-	radna skela bez obzira na njenu visinu, a fasadna skela je posebno obračunata,
-	održavanje čistoće gradilišnih i pristupnih puteva,
-	svakodnevno grubo čišćenje gradilišta,
-	odvoz otpadnog materijala na gradsku deponiju i uz propisno zbrinjavanje,
-organizacija gradilišta prema odredbama Zakona o zaštiti na radu i Pravilnika o zaštiti na radu na
 privremenim gradilištima.
TESARSKI RADOVI
Drvena građa koja se koristi mora biti propisno prosušena, ne dozvoljava se ugradnja neosušene drvene građe. Drvenu građu nakon rezanja, a prije ugradnje, treba premazati i drvo zaštititi sredstvom protiv crvotočine. Sva drvena građa su četinari II klase.
Jediničnom cijenom tesarskih radova obuhvaćeno je:
-	rad (pripremni, osnovni i završni radovi) i materijal (osnovni i pomoćni),
-	sav pričvrsni, sidreni, ovjesni i spojni materijal u pocinčanoj (nehrđajućoj) izvedbi,
-	svi prijenosi i prijevozi unutar gradilišta i izvan gradilišta,
-	sva manja potrebna štemanja, šlicanja i prilagođavanja ploha,
-	radna skela bez obzira na njenu visinu, a fasadna skela je posebno obračunata,
-	održavanje čistoće gradilišnih i pristupnih puteva,
-	svakodnevno grubo čišćenje gradilišta,
-	odvoz otpadnog materijala na gradsku deponiju i uz propisno zbrinjavanje,
-organizacija gradilišta prema odredbama Zakona o zaštiti na radu i Pravilnika o zaštiti na radu na
 privremenim gradilištima.
KROVOPOKRIVAČKI RADOVI
Krovište mora biti pokriveno kvalitetnim materijalom, pravilnog oblika, traženih dimenzija, koji u potpunosti zadovoljava važeće propise i standarde i ne smije propuštati vodu. Pokrivanje se vrši po propisima i pravilima zanata. Pokrivene plohe moraju biti ravne, bez uvala koje bi omogućile skupljanje i zadržavanje vode. Prije početka pokrivanja krova sva limarija mora biti postavljena.
Svi radovi se izvode strogo prema tehničkom listu proizvođača crijepa uz korištenje tipskih elemenata pokrova (crijep za prvi red, odzračnici, elementi za prolaz antene, snjegobrani i sl.).
Pokrov i tipski elementi pokrova moraju biti od istog dobavljača.
Jediničnom cijenom krovopokrivačkih obuhvaćeno je:
-	rad (pripremni, osnovni i završni radovi) i materijal (osnovni i pomoćni),
-	sav pričvrsni i spojni materijal,
-	svi prijenosi i prijevozi unutar gradilišta i izvan gradilišta,
-	radna skela bez obzira na njenu visinu, a fasadna skela je posebno obračunata,
-	održavanje čistoće gradilišnih i pristupnih puteva,
-	svakodnevno grubo čišćenje gradilišta,
-	odvoz otpadnog materijala na gradsku deponiju i uz propisno zbrinjavanje,
-organizacija gradilišta prema odredbama Zakona o zaštiti na radu i Pravilnika o zaštiti na radu na
 privremenim gradilištima.</t>
  </si>
  <si>
    <t>ZIDARSKI RADOVI 
a/ zidanje
Zidati treba u potpuno horizontalnim redovima, a ležajne i sudarne reške moraju biti širine 10-15 mm. Pri zidanju ih treba dobro zapuniti odgovarajućom vrstom morta, a kod ploha koje će se ožbukati treba ostaviti prazninu u reškama do dubine od cca 2 cm od plohe zida, da bi se žbuka bolje uhvatila, ako troškovnikom nije drugačije određeno. Zidovi od opeke moraju imati slojeve potpuno horizontalne, s vertikalnim reškama koje se međusobno poklapaju. Elementi od porobetona zidaju se točno po uputi proizvođača elemenata, koristeći isključivo materijale i alate koji su tehnologijom predviđeni.  Zidanje se izvodi samo odgovarajućim (ljepilom) mortom.
b/ žbukanje
Preporuka: za žbukanje koristiti gotove tvornički spravljene materijale. Prije nego se počne žbukati, potrebno je izvršiti predradnje čišćenja ploha i čišćenja i ispuhivanja fuga, kvašenje zidne površine vodom, te špricanje cem. mortom 1:1. Ako je zbog kiše ploha zida isuviše mokra, žbukanje treba odgoditi sve dok ploha zida ne bude dovoljno suha.  Žbukanje se ne smije vršiti dok je temperatura prostora previsoka ili preniska, da žbuka ne bi ispucala. Prije nego se počne žbukati potrebno je izvršiti predradnje čišćenja ploha, i čišćenja i ispuhivanja fuga, kvašenje zidne površine vodom, te špricanje cem. mortom 1:1. Ako je zbog kiše ploha zida isuviše mokra, žbukanje treba odgoditi sve dok ploha zida ne bude dovoljno suha. Žbukanje se ne smije vršiti dok je temperatura prostora previsoka ili preniska, da žbuka ne bi ispucala. Ravnost mora biti u skladu sa propisanim tolerantnim odstupanjima prema DIN 18202, s tim da su mjerodavni uvijek stroži zahtjevi. Na spojevima kutova ugraditi kutni profil i obraditi spoj staklenom mrežicom.Zatvaranje prodora i šliceva može se posebno obračunati samo u slučaju ako su isti odštemani u već požbukanim zidovima.
c) Cementni estrih
Izrađuje se nakon što su izrađeni pregradni zidovi. Postupak izrade podloge u svim prostorima je jednak osim što variraju debljine estriha. Priprema i čišćenje podloge uključeno je u jedinične cijene. Prethodno se  kao  zvučnu izolaciju na gotovu AB ploču treba postaviti izolacijski materijal – ekspandirani  polistiren u debljini predviđenoj projektom. Ekspandirani  polistiren mora imati gustoću 15 kg/ m³ uz dinamičke module elastičnosti E din= 5,60N/m³. U fizikalnom smislu mora biti potpuno stabilan sa dokazom da je odležao min. 180 dana od dana proizvodnje. Vlažnost ne  smije prelaziti  7% od težine ploče. Prigušni sloj  potrebito je izvesti i okomito uz  zidove do visine gotovog poda sa pločama ekspandiranog polistirena debljine 1 cm ili sa trakom ethafoam-a, a kod svih prodora kroz podlogu spoj riješiti trajno elastičnim kitom. Kao razdjelnu ravninu između prigušnog sloja i cem. estriha postaviti  tanku PE foliju  koja mora biti odignuta  i uz okomice prigušnog sloja. Preklopi folije moraju u svakom smjeru biti min. 20 cm.  Debljina PE folije iznosi 0,02-0,03 cm. Cementni estrih potrebno je armirati polipropilenskim vlaknima u težinskom omjeru po naputku proizvođača za MB  30.  Primjenom ovih vlakana izbjegava se posebna izrada dilatacijskih razdjelnica, a podloga je lakša za izvođenje. Formiranje radnih i dilatacijskih razdjelnica uključeno je u jediničnoj cijeni estriha. Završnu površinu estriha dobro strojno zagladiti da je pripravna za izravno postavljanje završne obloge. Ravnost mora biti u skladu sa propisanim tolerantnim odstupanjima prema DIN 18202, odnosno  na duljini 5,0 m može odstupati do 0,2 cm, a poprečni pad najviše do 0,1 %. 
Jediničnom cijenom zidarskih radova obuhvaćeno je:
-	rad (pripremni, osnovni i završni radovi) i materijal (osnovni i pomoćni),
-	svi prijenosi i prijevozi unutar gradilišta i izvan gradilišta,
-	sva podupiranja i razupiranja,
-	sva manja potrebna štemanja, šlicanja i prilagođavanja ploha,
-	zatvaranje šliceva instalaterskih radova (obračunati u jediničnoj cijeni m2 žbuke zida),
-	radna skela bez obzira na njenu visinu, a fasadna skela je posebno obračunata,
-	ugradnja svih potrebnih posebno nespecificiranih elemenata (ankeri i sl.), 
-	održavanje čistoće gradilišnih i pristupnih puteva,
-	svakodnevno grubo čišćenje gradilišta,
-	odvoz otpadnog materijala na gradsku deponiju i uz propisno zbrinjavanje,
-organizacija gradilišta prema odredbama Zakona o zaštiti na radu i Pravilnika o zaštiti na radu na
 privremenim gradilištima.</t>
  </si>
  <si>
    <t>Pri izvedbi radova treba se strogo pridržavati važećih normativa, teh. uvjeta i pravilnika, elaborata za izvedbu bet. i ab radova, a u kvaliteti po nacrtima, detaljima i opisom iz odgovarajuće stavke troškovnika. Kod izvedbe armiračkih radova treba se u svemu pridržavati postojećih propisa i standarda. Betonski čelik u pogledu kvalitete mora odgovarati važećim standardima. Sve vrste čelika moraju imati kompaktnu homogenu strukturu. Ne smiju imati nikakvih nedostataka, mjehura, pukotina ili vanjskih oštećenja. Na gradilištu odgovorna osoba mora obratiti naročitu pažnju na eventualne pukotine, jača vanjska oštećenja, slojeve rđe, prljavštine i čvrstoću, te dati nalog da se takav betonski čelik odstrani ili očisti. Savijeni čelik mora biti označen prema armaturnim nacrtima i u svemu mora zadovoljiti propise navedene u Službenom listu br. 51 od 18.11.1971. godine. Prije polaganja, armatura mora biti oćišćena od rđe i nećistoće. Žica, plastični ili drugi ulošci koji se polažu radi održavanja razmaka kao i sav drugi pomoćni materijal uključeni su u jediničnu cijenu.
Postavljenu armaturu prije betoniranja dužan je pregledati nadzorni inženjer i odobriti betoniranje.
Obračun ugrađene armature vrši se po kg bez obzira na profil. Jediničnom cijenom armature treba obuhvatiti:
-	uzimanje izmjera na objektu
-	dobava
-	doprema
-	čišćenje od hrđe, rezanje, savijanje
-	privremeno skladištenje
-	doprema na gradilište
-	skladištenje na gradilištu
-	sortiranje i po potrebi premještanje
-horizontalni i vertikalni transport, ugradba u konstrukciju, postavljanje i vezanje  armature točno prema
 armaturnim nacrtima sa podmetanjem podložaka i distancera kako bi se osigurala projektirana udaljenost
 između armature i oplate,
-	svi tipovi distancera i žica za vezivanje,
-	čišćenje nakon postave armature svakog pojedinog elementa,
-	potrebna radna skela,
-	uzimanje potrebnih uzoraka, ispitivanje materijala te dostava atesta prije ugradnje i montaža i vezivanje.
Oplata se obračunava u kompletnoj površini konstrukcije sa odbijanjem svih otvora u konstrukciji (obračunava se korisna površina oplate). Podupiranje za sve oplate je u jediničnoj cijeni oplate bez obzira na visinu podupiranja. Obračun betona je po m3 ugrađenog betona, a obračun armature je po kg ugrađene armature.
Jediničnom cijenom betonskih i armiranobetonskih radova obuhvaćeno je:
-	rad (pripremni, osnovni i završni radovi) i materijal (osnovni i pomoćni),,
-	svi prijenosi i prijevozi unutar gradilišta i izvan gradilišta,
-sva podupiranja i razupiranja i koordinacija sa instalaterima zbog izvedbe instalaterskih radova (postava cijevi, kabela i sl.),
-	montaža, demontaža, čišćenje, vađenje čavala i sortiranje oplate,
-	radna skela bez obzira na njenu visinu, a fasadna skela je posebno obračunata,
-	prodori za instalacije, ugradnja svih potrebnih posebno nespecificiranih elemenata (sidra, ankeri i sl.), 
-	njega betona,
-	distanceri i držači armature,
-	održavanje čistoće gradilišnih i pristupnih puteva,
-	svakodnevno grubo čišćenje gradilišta,
-	odvoz otpadnog materijala na gradsku deponiju uz propisno zbrinjavanje,
-	vraćanje okoline u prvobitno stanje,
-organizacija gradilišta prema odredbama Zakona o zaštiti na radu i Pravilnika o zaštiti na radu na
 privremenim gradilištima.</t>
  </si>
  <si>
    <t>Ukoliko se prilikom iskopa naiđe na vodove instalacija i sl., radove treba obustaviti i odmah pozvati stručnjaka za odgovarajuću vrstu  instalacija kao i glavnog nadzornog inženjera. Samo ovlašteni stručni radnik može ustanoviti stanje nađenog i demontirati ili preseliti instalacije. Pripomoć kod navedenih radova obračunati će se posebno, a otežanja zbog pažnje pri radovima treba uračunati u jediničnu cijenu. Pri izvedbi temeljena, nakon izvedbe iskopa, nadležni geomehaničar treba izvršiti pregled iskopa i tla te dati odgovarajuće očitovanje.  Zabranjuje se bilo kakav rad na izvedbi temelja ako geomehaničar ne izvrši pregled. Kod zatrpavanja pojedinih iskopa, materijal treba polijevati zbog boljeg zbijanja.  Nasip izvoditi u slojevima od po 30 cm, s nabijanjem i vlaženjem vodom, do potrebne zbijenosti po statičkom proračunu.
BETONSKI I ARMIRANOBETONSKI RADOVI
Sve vidljive plohe betona treba izvesti u oplati po opisu iz ovih općih uvjeta kao i opisa iz stavki troškovnika, uključivo izradu, postavu i skidanje te podupiranje oplate. Za izradu betona iste konstrukcije uporabiti cement i agregat iste vrste, tako da se dobije jednolična boja ploha. Kod ugradnje paziti da ne dođe do stvaranja gnijezda i segregacije. Pri nastavku betoniranja po visini, zaštititi površinu betona od procjeđenog cementnog mlijeka. Za premazivanje oplate prije betoniranja ne smiju se rabiti takvi premazi koji se ne bi mogli obrisati sa gotove betonske površine ili bi nakon pranja ostale mrlje na istima. Sve radove treba izvesti u skladu sa odredbama "Pravilnika o tehničkim normativima za beton i armirani beton" i "Pravilnika o tehničkim normativima za beton i armirani beton spravljen s prirodnom i lakoagregatnom ispunom", te uskladiti sa svim trenutno važećim pravilnicima, normativima i zakonima, uključivo dijelove koji se odnose na materijale, armaturu, pravila armiranja i izvedbu radova. Kvaliteta građe za oplatu mora odgovarati HRN D.C1.041 za rezanu građu, HRN D.C5.025 za glatke ploče i HRN U.C9.400 za skele i oplate ili jednakovrijedne norme. Oplatu u toku izvedbe treba dati potrebno nadvišenje zbog progibanja konstrukcije. Iznos i raspored nadvišenja treba izvesti po uputama iz statičkog proračuna. U sve betonske i ab elemente treba (ukoliko je potrebno) prije i u toku betoniranja ugraditi potrebne čelične pločice, ankere i drvene kladice za ugradbu bravarije i sl. Sve eventualne razlike u izvedbi treba odobriti nadzorni inženjer upisom u građevinski dnevnik. Pogoni i uređaji za proizvodnju betona moraju zadovoljiti odredbe HRN U.M1.050. ili jednakovrijedne. Prije betoniranja, oplatu i armaturu treba obavezno pregledati nadzorni inženjer (statičar) i upisom u građevinski dnevnik odobriti betoniranje. Zabranjuje se betoniranje koje nadzorni inženjer nije odobrio. Prilikom ugradbe kod nepovoljnih uvjeta (kiša) treba spriječiti segregaciju betona i ispiranje cementa iz smjese, naročito kod prekida betoniranja, odgovarajućim zaštitnim mjerama (pokrivanje i sl.) i isto uračunati u jediničnu cijenu. Kod izvođenja radova pri niskim temperaturama, vjetru, snijegu i sl., treba poduzeti odgovarajuće mjere.  U svakom slučaju u beton treba dodavati dodatak protiv smrzavanja čim temperatura padne ispod +5°C.  U slučaju još nižih temperatura treba poduzeti i druge mjere, kao grijanje vode, agregata, zagrijavanje i pokrivanja ugrađene smjese u konstrukciji i radnog mjesta. Sve navedeno treba uračunati u jediničnu cijenu, ako nema posebne stavke troškovnika. Najviša temperatura svježeg betona koji se ne ugrađuje posebnim postupcima predviđenim za temperirane betone ne smije biti viša od +30°C. Svježem betonu ne smije se naknadno dodavati voda. Beton treba ugrađivati isključivo strojno, a ručna ugradba dozvoljena je samo za male količine betona u konstrukcijama malog i složenog presjeka. Beton se ne smije ugrađivati sa slobodnim padom svježe betonske mase višim od 1,50 m, ako se ne poduzimaju posebne mjere za sprečavanje segregacije betona. Beton treba obavezno ugrađivati strojno (osim ako je žitke konzistencije) sa najvećom udaljenosti mjesta ugradbe do mjesta konačnog položaja od 1,50 m. Betoniranje se izvodi u slojevima ne višim od 0,70 m.  Sljedeći sloj mora se ugraditi u vremenu koje osigurava spoj novog sloja sa starim.  Ugradnju betona u više slojeva izvesti tako da se gornji sloj vibrira a donji revibrira. Nakon ugradnje i zaglađivanja gornje bet. plohe, treba odgovarajućim mjerama zaštititi i njegovati beton (pokrivanjem hasurama, vlaženjem i polijevanjem i sl.) i uračunati u jediničnu cijenu. Odgovarajuće mjere treba primjenjivati dok beton ne dosegne bar 60% predviđene marke betona ili Kvalitetu ugrađenog materijala i tekuće kontrole radova kod betoniranja treba izvođač dokazati certifikatima (atestima) i ispitivanjima dobivenim i izvedenim od strane za to ovlaštenog poduzeća,isto uračunati u jediničnu cijenu.</t>
  </si>
  <si>
    <t xml:space="preserve">Prilikom izvođenja pojedinih radova, izvođač mora zaštiti sve susjedne plohe, tako da ne dođe do oštećenja gore navedenog. Sve troškove zaštite već izvedenih konstrukcija i radova treba izvođač uračunati u jediničnu cijenu. Po završetku radova ali i u toku radova ako je to potrebno svaki izvođač dužan je iza sebe počistiti radni prostor. Kod materijala koji će se ponovno uporabiti (npr. za zatrpavanje oko temelja), isti treba prevesti na gradilišnu deponiju, uskladištiti te poslije uporabiti.  Sve prijenose do i sa gradilišta deponije treba uključiti u jediničnu cijenu iskopa. U cijenama svih stavki radova treba uračunati i odgovarajuće koeficijente zbijenosti ili rastresitosti, jer isti nisu uključeni u količine.
h) dobava i ugradba
Pod dobavom se podrazumijeva sav glavni (osnovni) materijal, sa svim transportima (faktorom  gradilišta, bez obzira na prijevozno sredstvo, svi utovari i istovari) i zavisnim troškovima. Pod ugradnjom se podrazumijeva sav rad potreban za ugradnju, sa svim pomoćnim i veznim materijalima (ljepila, mortovi, vijci, kitovi i sl.), sav unutrašnji transport, te ostalo navedeno pod odrednicom, odnosno sve do pune funkcionalnosti elementa.
i) ostalo
U jedinične cijene stavki trebaju biti uračunati svi radovi i potrebni materijali, a koji su prema uzancama struke i pravilima dobrog zanata potrebni za potpuno dovršenje građevine, tj. dovođenje u stanje pune uporabljivosti.  Svi takvi radovi imaju biti uračunati u jedinične cijene, tj. neće se posebno plaćati. Obveza je izvođača provjeriti količine potrebnih materijala (prema projektu; nacrtima, detaljima, izmjeri i stanju na gradilištu i sl.) i naručiti i dobaviti potreban materijal prema vlastitom izračunu, izmjeri, procjeni i stvarnom stanju na gradilištu, a ne prema količinama iz ovog troškovnika. Prije davanja ponude izvođač treba obavezno sve nedoumice i nejasnoće razjasniti s Naručiteljem. Izvođač je obavezan pregledati svu projektnu dokumentaciju i upoznati se sa svim dijelovima (opisi, nacrti, proračuni, troškovnici ...) i radnjama vezanim za izgradnju predmetne građevine. Svi radovi ovog troškovnika (građevinsko-obrtnički i instalaterski radovi) moraju se izvoditi prema pravilnicima, propisima hrvatskim normama i tehničkoj regulativi preuzetoj Zakonom o normizaciji (NN 80/13), koja se odnosi kako na materijale potrebne da se rad izvede tako i na proces rada. Sve radove treba kalkulirati prema opisu troškovničkih stavki, ovih općih uvjeta, uvodnih opisa (u nastavku) pojedinih grupa radova, uz primjenu gore navedene tehničke regulative. Izvođač mora osigurati potrebnu dokumentaciju za provođenje tehničkog pregleda, obavezno sudjelovati u provedbi istog i snositi troškove obavljanja tehničkog pregleda. Izvođač je dužan osigurati gradilište, ograditi i označiti tablom prema važećim propisima i to nije posebno specificirano.
Materijali i oprema:
Svi materijali i oprema za ugradnju na građevini smiju biti dopremljeni na gradilište samo uz važeća uvjerenja o kvaliteti izdana od ovlaštene institucije za ispitivanje kvalitete materijala, a u skladu s važećim propisima, standardima i zahtjevima iz ovog projekta. Ukoliko izvođač radova ipak dopremi na gradilište materijal i opremu bez odgovarajućeg uvjerenja o kvaliteti materijala, dužan je prije njegove ugradnje o svom trošku dobaviti propisana uvjerenja o kvaliteti. Ukoliko spomenutim standardima ili tehničkim propisima nisu utvrđeni boja, veličina, sastav, zrnatost, čvrstoća, posebna obujmna težina, toplinska, zvučna i difuzna vidljivost ili druge fizikalne ili kemijske karakteristike materijala, izvođač radova je obvezan po nalogu projektanta, nadzornog inženjera ili investitora ugraditi materijal odgovarajućih tehničkih karakteristika uobičajenih za predmetni  materijal. Ukoliko su u troškovniku propisani sistemi materijala za izvođenje pojedinih radova (npr. hidroizolacije, fasadni i  krovni sustavi ...) treba ih izvesti prema uputama proizvođača, a radove mogu izvoditi samo izvođači osposobljeni za tu vrstu radova. Izvođač treba kvalitetu ugrađenih materijala dokazati odgovarajućom dokumentacijom (atestima, izjavama o sukladnosti, potvrdama, certifikatima ili sl.) sukladno Zakonu o građevnim proizvodima (NN 76/13, 30/14, 130/17, 32/19) i s njim povezanim Pravilnicima, sukladno Zakonu o tehničkim zahtjevima za proizvode i ocjenjivanje sukladnosti (NN 80/13, 14/14,32/19), Pravilniku o ocjenjivanju sukladnosti ispravama o sukladnosti i označavanju građevnih proizvoda (NN 103/08, 147/09, 87/10, 129/11, 118/19) i Tehničkom propisu o građevnim proizvodima (NN 35/18, 34/19).
Izvedeni radovi moraju u cijelosti odgovarati opisu u troškovniku, a u tu svrhu nadzorni inženjer može tražiti prije početka radova uzorke za pojedine materijale.  
Sve troškove atestiranja i nabave uzoraka za ispitivanje mora izvođač uračunati u jediničnu cijenu. Svi upotrijebljeni materijali moraju biti kvalitetni i odgovarati važećim propisima i standardima, a istih se treba pridržavati i pri izvedbi radova. </t>
  </si>
  <si>
    <t xml:space="preserve">c) skele i pomoćne konstrukcije 
Sve vrste skela bez obzira na visinu ulaze u jediničnu cijenu određene stavke, odnosno rada vezanog uz tu stavku, osim onih koje su troškovnikom posebno navedene (fasadna skela). U stavke ulaze skele za podupiranje, konstrukcije za pristup, radne skele i podovi, skele potrebne kod demontaže te sve druge konstrukcije vezane uz pravila zaštite na radu. Kod zemljanih radova treba uključiti i platforme za prebacivanje ručnih iskopa kod većih dubina, te sva potrebna podupiranja. Za potrebe obrtničkih radova skele moraju biti uključene u cijenu, uključivo sve radove oko transporta i demontaže, ako troškovnikom nije drugačije određeno. Dodatne radne skele se neće priznavati. 
d) oplata 
Sve oplate treba izvesti po opisu stavke troškovnika i općim uvjetima grupe radova. 
U cijeni izvedbe oplate treba uračunati izradu, postavu i vezanje, podupiranje, demontažu i čišćenje oplate, ali i izvedbu svih proreza, šliceva, utora, kutija za instalacione prodore i otvore i vrata u sklopu zida, a po oplatnim nacrtima.  Ujedno u cijenu oplate ulaze i sva potrebna mazanja i kvašenja oplate prije betoniranja.
e) izmjere 
Ukoliko nije u pojedinoj stavci drugačije navedeno, obračun radova obavlja se prema postojećim i važećim normativima u građevinarstvu.
f) dodaci
Dodatci za otežanja rada zbog niskih ili visokih temperatura, noćnog rada, skučenog prostora, malih količina, radova u adaptaciji ili slično mora izvođač uračunati u jediničnoj cijeni odgovarajuće stavke radova. Nikakvi naknadni zahtjevi neće se moći priznati. Zimski ili ljetni rad nije osnova za potraživanje dodatne naknade. Za vrijeme zimskih, odnosno ljetnih razdoblja izvođač mora poduzeti sve propisane mjere zaštite izvedenih radova od visokih ili niskih temperatura. U slučaju eventualno nastalih šteta (smrzavanja dijelova) izvođač ih mora otkloniti bez naknade. Ukoliko je temperatura niža od temperature pri kojoj je dozvoljen dotični rad, izvođač snosi punu odgovornost za ispravnost i kvalitetu izvedenog posla. Analogno vrijedi i za zaštitu radova tijekom ljeta od prebrzog sušenja uslijed visoke temperature.
g) faktor
Na jediničnu cijenu radne snage mora izvođač uračunati faktor po zakonskim propisima i instrumentima na osnovi zakonskih propisa. 
Osim toga, izvođač mora uključiti u cijenu, odnosno faktorom obuhvatiti slijedeće radove: 
-	sve troškove i režijske sate, osim onih koji su predviđeni u troškovniku i ovjereni od nadzornog inženjera,
-	sva ispitivanja materijala i izdavanje dokumentacije o kvaliteti (atesta),
-uređivanje gradilišta po završetku rada s otklanjanjem otpada, ostatka građevinskog materijala, ambalaže, oplate i objekta gradilišta,
-	pomoćne objekta i slično,
-	uskladištenje materijala i elemenata za obrtničke i instalaterske radove do njihove ugradnje,
-	osiguranje gradilišta, objekta i radnika;
-	sve radove vezane uz primjenu pravila zaštite na radu i zaštite od požara,
-	radove vezane uz održavanje,
-	čišćenje objekata nakon završetka svih radova,
-	sve troškove pripremnih-završnih radova na gradilištu, troškove režije gradilišta i ostale troškove gradilišta,
-kod iskopa i radovima s rastresitim materijalom koeficijent rastresitosti mora biti obračunat u jediničnoj cijeni i isti se neće dodatno obračunavati,
-	sav rad na iskopu;
-	nanosne skele;
-	razupiranje (ako je potrebno);
-	sva potrebna planiranja (ako nema posebne stavke);
-	sve vertikalne i horizontalne transporte i prijenose;
-	sva deponiranja i prebacivanja materijala;
-	održavanje deponija;
-	gradilišne ograde, zaštite prolaza i građevinskih jama u svezi pravila zaštite na radu;
-	sva moguća otežanja rada;
-	održavanje čistoće na vanjskim putevima kroz koje prolazi transport sa i na gradilište;
-	sve mjere zaštite na radu.
Površine oko objekta koje je izvođač koristio za potrebe gradilišta moraju se prije predaje objekta dovesti u prethodno stanje, počistiti od otpadaka, gradilišnih strojeva i objekata. </t>
  </si>
  <si>
    <t>Ovi opći uvjeti odnose se na sve radove u ovom troškovniku (građevinske, obrtničke i instalaterske). Sve eventualne nejasnoće dužan je izvođač razjasniti dogovorno s Naručiteljem prije podnošenja ponude, jer se naknadne primjedbe u tom smislu neće moći uvažiti.  Radove treba izvesti po opisu pojedine stavke troškovnika, općim uvjetima pojedinih grupa radova i ovim općim uvjetima. Izvođač će bez posebne naplate izvesti prema potrebi sve privremene priključke na vodovod, kanalizaciju, električnu mrežu i telefon, te provesti potrebnu rasvjetu na gradilištu, uključivo propisanu svjetlosnu rasvjetnu signalizaciju kao i ogradu gradilišta. Izvođač će na ulazu u gradilište postaviti gradilišnu tablu izrađenu prema važećem pravilniku. Eventualne izmjene materijala iz troškovnika i način izvedbe radova tijekom gradnje moraju se izvršiti isključivo u dogovoru s projektantom, nadzornim inženjerom i investitorom, a o dogovorene izmjene nadzorni inženjer mora upisati u građevinski dnevnik. Sve više radnje i dodatni radovi koji se ne utvrde na navedeni način neće biti priznati izvođaču. Za sve tehničke specifikacije koje se odnose na projektiranje, izračun i izvođenje radova te uporabu proizvoda vrijedi načelo jednakovrijednosti, uz uvažavanje sljedećeg redoslijeda: 
a) nacionalne norme kojima su prihvaćene europske norme, 
b) europska tehnička odobrenja,
c) zajedničke tehničke specifikacije, 
d) međunarodne norme, 
e) druge tehničke referentne sustave koje su utvrdila europska normizacijska tijela, ili ako bilo koji od prethodnih ne postoji, na nacionalne norme, nacionalna tehnička odobrenja ili nacionalne tehničke specifikacije koje se odnose na projektiranje, izračun i izvođenje radova te uporabu robe. 
NAPOMENA: U Programu kontrole i osiguranja kvalitete, a samim tim i u ovom troškovniku sve nacionalne norme jednakovrijedne su europskim normama, tj. jedne ne isključuju druge. Nacrti, detalji, Program kontrole i osiguranja kvalitete  i ovaj troškovnik sa općim uvjetima čine cjelinu projekta.  Prilikom izvođenja radova posebnu pažnju posvetiti Programu kontrole i osiguranje kvalitete, jer su u njemu dati kriteriji kvalitete kako za radove tako i za ugrađene materijale i opremu.    
Odredba o normama
U ovom troškovniku i Programu kontrole i osiguranja kvalitete su navedena tehnička pravila koja opisuju predmet nabave pomoću hrvatskih, odnosno europskih normi. Ponuđač treba ponuditi predmet nabave u skladu s normama iz dokumentacije o nabavi ili jednakovrijednim normama. Stoga za svaku navedenu normu navedenu pod dotičnom normizacijskom sustavu dozvoljeno je nuditi jednakovrijednu normu, tehničko odobrenje, odnosno uputu iz odgovarajuće hrvatske, europske ili međunarodne nomenklature.
Jedinična cijena
Jedinična cijena uključuje sva potrebna ispitivanja, kontrole i mjerenja za sve izvedene radove, ugrađene materijale i opremu, u svrhu dokazivanja njihove kvalitete i kompletiranja tehničke dokumentacije potrebne za ishođenje uporabne dozvole, te se prilikom primopredaje građevine, uručuje Investitoru odnosno krajnjem korisniku. Sve predmetno je obuhvaćeno jediničnom cijenom i ne navodi se kao zasebna stavka!
Jedinična cijena sadrži sve nabrojeno kod opisa pojedine grupe radova i u svakoj stavci je definiran način obračuna izvedenog rada. Jedinične cijene primjenjivat će se na izvedene količine bez obzira u kojem postotku iste odstupaju od količine u troškovniku.
Jediničnom cijenom treba obavezno obuhvatiti slijedeće:
a) materijal 
Pod time se podrazumijeva cijena materijala, kako osnovnog koji se ugrađuje tako i pomoćnog koji služi pri izradi ili ugradbi, ali se sam ne ugrađuje. Ovdje treba uključiti i sve potrebne transporte i uskladištenje, utovare i pretovare i sva ispitivanja potrebnih uzoraka materijala u skladu s odredbama standarda.
b) rad 
U izračun jedinične cijene treba uključiti sav rad, kako glavni tako i pomoćni, sve radove na unutrašnjem transportu na gradilištu (horizontalni i vertikalni prijenosi, utovari i istovari, pretovari, uskladištenja), sav rad oko zaštite gotovih konstrukcija i dijelova objekta od štetnih utjecaja vrućine, hladnoće, kiše, snijega, vjetra i drugih atmosferskih nepogoda, potrebnu njegu dijelova konstrukcije u toku izgradnje, skele i pomoćne konstrukcije, izmjere, radove sa oplatama, radove opisane pod "f) dodaci", radove opisane pod "g) faktor", radove opisane pod "h) dobava i ugradnja", radove opisane pod "i) ostalo" i sve ostale radove koje je potrebno izvesti za punu funkcionalnost objekta, a u kod instalaterskih radova stavke radove moraju sadržavati sve potrebne građevinske radove na izvedbi instalacija (potrebna dubljenja šliceva, proboje neophodne da se stavka izvede...).</t>
  </si>
  <si>
    <t xml:space="preserve">Preporuka ponuđaču je da pregleda lokaciju gradnje prije davanja ponude kako bi se upoznao sa lokacijom, konfiguracijom terena, mogućnostima pristupa građevinske mehanizacije, itd. Izvođač nema pravo na nikakve naknadne zahtjeve za povećanjem cijena pojedinih radova, a koji bi bili posljedica nejasnoća u troškovniku ili necjelovitog sagledavanja obima rada u stavkama troškovnika. Izvođač radova je obvezan organizaciju gradilišta izvesti prema Zakonu o zaštiti na radu i Pravilniku o zaštiti na radu na privremenim gradilištima. Sav upotrebljeni materijal i finalni građevinski proizvodi moraju odgovarati važećim zakonima i pravilnicima, postojećim tehničkim propisima i HR ili EU normama navedenim u Programu kontrole i osiguranja kvalitete koji je sastavni dio Projekta obnove zgrade. Izvođač radova je dužan na zahtjev investitora i nadzornog inženjera predočiti uzorke i prospekte za pojedine materijale koji se planiraju upotrijebiti i dostaviti za njih dokaze kvalitete (potvrde o sukladnosti proizvoda, certifikate ili sl.) izdane od ovlaštene pravne osobe. </t>
  </si>
  <si>
    <t>Izvođač je u okviru ugovorene cijene dužan izvršiti koordinaciju radova svih izvođača i podizvođača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 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</si>
  <si>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BRAVARSKI RADOVI</t>
  </si>
  <si>
    <t>Opći uvjeti:
Prije izvedbe radova izvoditelj je dužan izraditi i nadzornom inženjeru predočiti detalje izvedbe i radioničke nacrte kao i materijale za izvedbu. Tek nakon izbora i odobrenja može se otpočeti rad u odabranoj kvaliteti.
Prije izvedbe mjere svih stavki treba obvezno kontrolirati na licu mjesta.
Jediničnom cijenom obuhvaćeno je:
- izradu radioničke dokumentacije,
- rad (pripremni, osnovni i završni radovi) i materijal (osnovni i pomoćni),
- sav pričvrsni i spojni materijal,
- sva manja potrebna štemanja, šlicanja i prilagođavanja ploha,
- završna obrada,
- sve pokrovne i kutne letvice i profile,
- okvire za ugradnju, sva sidra i sidrene detalje i profile;
- svi prijenosi i prijevozi unutar gradilišta i izvan gradilišta,
- čepove za pokrivanje glava svih upuštenih vijaka,
- sav okov po izboru projektanta uključivo brave i ključeve, ručke i podni ili zidni odbojnici vratnih krila;
- radna skela bez obzira na njenu visinu, a fasadna skela je posebno obračunata,
- svakodnevno grubo čišćenje gradilišta,
- odvoz otpadnog materijala na gradsku deponiju i uz propisno zbrinjavanje,
- organizacija gradilišta prema odredbama Zakona o zaštiti na radu i Pravilnika o zaštiti na radu na privremenim gradilištima.</t>
  </si>
  <si>
    <t>TESARSKI RADOVI</t>
  </si>
  <si>
    <t>Opći uvjeti za tesarske radove:
Drvena građa koja se koristi mora biti propisno prosušena, ne dozvoljava se ugradnja neosušene drvene građe. Drvenu građu nakon rezanja, a prije ugradnje, treba premazati i drvo zaštititi sredstvom protiv crvotočine. Sva drvena građa su četinari II klase.
Jediničnom cijenom obuhvaćeno je:
- rad (pripremni, osnovni i završni radovi) i materijal (osnovni i pomoćni),
- sav pričvrsni, sidreni, ovjesni i spojni materijal u pocinčanoj (nehrđajućoj) izvedbi,
- svi prijenosi i prijevozi unutar gradilišta i izvan gradilišta,
- sva manja potrebna štemanja, šlicanja i prilagođavanja ploha,
- radna skela bez obzira na njenu visinu, a fasadna skela je posebno obračunata,
- održavanje čistoće gradilišnih i pristupnih puteva,
- svakodnevno grubo čišćenje gradilišta,
- odvoz otpadnog materijala na gradsku deponiju i uz propisno zbrinjavanje,
- organizacija gradilišta prema odredbama Zakona o zaštiti na radu i Pravilnika o zaštiti na radu na privremenim gradilištima.</t>
  </si>
  <si>
    <t>PROJEKT</t>
  </si>
  <si>
    <t>Višestambena zgrada</t>
  </si>
  <si>
    <r>
      <rPr>
        <b/>
        <sz val="10"/>
        <rFont val="Arial"/>
        <family val="2"/>
        <charset val="238"/>
      </rPr>
      <t>Pogonsko odspajanje i demontaža  razvodnog ormara</t>
    </r>
    <r>
      <rPr>
        <sz val="10"/>
        <rFont val="Arial"/>
        <family val="2"/>
        <charset val="238"/>
      </rPr>
      <t xml:space="preserve"> </t>
    </r>
    <r>
      <rPr>
        <b/>
        <sz val="10"/>
        <rFont val="Arial"/>
        <family val="2"/>
        <charset val="238"/>
      </rPr>
      <t>jake struje</t>
    </r>
    <r>
      <rPr>
        <sz val="10"/>
        <rFont val="Arial"/>
        <family val="2"/>
        <charset val="238"/>
      </rPr>
      <t xml:space="preserve"> zajedno s pripadajućom sklopnom opremom i pripadajućom elektroinstalacijom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kompletu.</t>
    </r>
  </si>
  <si>
    <r>
      <rPr>
        <b/>
        <sz val="10"/>
        <rFont val="Arial"/>
        <family val="2"/>
        <charset val="238"/>
      </rPr>
      <t>Demontaža stropnih (lusteri, plafonjere, ugradbene halogen lampe, šine) i zidnih  rasvjetnih tijela</t>
    </r>
    <r>
      <rPr>
        <sz val="10"/>
        <rFont val="Arial"/>
        <family val="2"/>
        <charset val="238"/>
      </rPr>
      <t xml:space="preserve">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rasvjetnog tijela.</t>
    </r>
  </si>
  <si>
    <r>
      <rPr>
        <b/>
        <sz val="10"/>
        <rFont val="Arial"/>
        <family val="2"/>
        <charset val="238"/>
      </rPr>
      <t>Pažljiva demontaža klima jedinica</t>
    </r>
    <r>
      <rPr>
        <sz val="10"/>
        <rFont val="Arial"/>
        <family val="2"/>
        <charset val="238"/>
      </rPr>
      <t xml:space="preserve"> na mjestima na kojima se radi ojačanje konstrukcije. U cijenu uključeno privremeno zatvaranje instalacije za vrijeme trajanja radova, zbrinjavanje plina iz jedinica sukladno važećem Pravilniku.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klima jedinica.</t>
    </r>
  </si>
  <si>
    <r>
      <rPr>
        <b/>
        <sz val="10"/>
        <rFont val="Arial"/>
        <family val="2"/>
        <charset val="238"/>
      </rPr>
      <t xml:space="preserve">Ručno uklanjanje unutarnje žbuke i boje sa zidova (vijenci, nosivi i pregradni zidovi) predviđenih za sanaciju. </t>
    </r>
    <r>
      <rPr>
        <sz val="10"/>
        <rFont val="Arial"/>
        <family val="2"/>
        <charset val="238"/>
      </rPr>
      <t>Uklanjanje žbuke i boje sa zidova provodi se u cilju utvrđivanja razmjera oštećenja ziđa te potrebe za ojačanjem ziđa. Žbuka se u potpunosti uklanja s površine ziđa lakim ručnim alatima pazeći pritom da se ne oštete elementi opeke i sljubnice. Površinu ziđa treba detaljno očistiti žičanim četkama te ispuhati komprimiranim zrakom. Potom treba detaljno pregledati ziđe radi postojanja eventualnih oštećenja odnosno pukotina. U cijenu treba uračunati sav rad, materijal, alate i strojeve potrebne za potpuno dovršenje stavke i odvoz  materijala na gradsku deponiju uz propisno zbrinjavanje. Stvarna količina utvrdit će se na licu mjesta u dogovoru s Nadzornim inženjerom. Prije početka obavezna je suglasnost Nadzornog inženjera. Radove treba izvoditi ovlašteni stručnjak odgovarajuće struke. Obračun je po m2 uklonjene žbuke i očišćene površine ziđa.</t>
    </r>
  </si>
  <si>
    <r>
      <rPr>
        <b/>
        <sz val="10"/>
        <rFont val="Arial"/>
        <family val="2"/>
        <charset val="238"/>
      </rPr>
      <t>Popravak unutarnjih opečnih zidova metodom niskotlačnog injektiranja.</t>
    </r>
    <r>
      <rPr>
        <sz val="10"/>
        <rFont val="Arial"/>
        <family val="2"/>
        <charset val="238"/>
      </rPr>
      <t xml:space="preserve"> Svi radovi se moraju izvoditi prema tehničkim uputama proizvođača sustava. Izvedbu sustava treba pratiti tehnolog proizvođača sustava, a njegov angažman tijekom izvedbe sustava treba uračunati u jediničnu cijenu svake stavke.  Odluku o potrebi i količini injektiranja pukotina u zidovima donijet će nadzorni inženjer uz konzultaciju sa projektantom nakon obijanja žbuke i mogućosti potpunog uvida u stanje zida i veličinu pukotina. </t>
    </r>
    <r>
      <rPr>
        <b/>
        <sz val="10"/>
        <rFont val="Arial"/>
        <family val="2"/>
        <charset val="238"/>
      </rPr>
      <t>Ako su pukotine prevelike unutar nosivih i pregradnih zidova takvo rješenje nije poželjno</t>
    </r>
    <r>
      <rPr>
        <sz val="10"/>
        <rFont val="Arial"/>
        <family val="2"/>
        <charset val="238"/>
      </rPr>
      <t>, te će se pristupiti drugim rješenjima. Prije popravka pukotina unutar nosivih i pregradnih zidova izvođač je dužan sa projektantom projekta obnove konstrukcije zgrade usuglasiti način njihove sanacije. Stvarna količina utvrdit će se na licu mjesta u dogovoru s Nadzornim inženjerom. Prije početka obavezna je suglasnost Nadzornog inženjera.</t>
    </r>
  </si>
  <si>
    <r>
      <rPr>
        <b/>
        <sz val="10"/>
        <rFont val="Arial"/>
        <family val="2"/>
        <charset val="238"/>
      </rPr>
      <t>a) Priprema podloge</t>
    </r>
    <r>
      <rPr>
        <sz val="10"/>
        <rFont val="Arial"/>
        <family val="2"/>
        <charset val="238"/>
      </rPr>
      <t xml:space="preserve">
Potrebno je ukloniti žbuku i vezivni mort u sljubnicama oko područja pukotine zatim zid temeljno očistiti. Postojeće vezivo u strukturi stabilizirati sredstvom sa velikom sposobnošću prodiranja u podlogu.</t>
    </r>
  </si>
  <si>
    <r>
      <t>b</t>
    </r>
    <r>
      <rPr>
        <b/>
        <sz val="10"/>
        <rFont val="Arial"/>
        <family val="2"/>
        <charset val="238"/>
      </rPr>
      <t>) Zatvaranje sljubnice mortom.</t>
    </r>
    <r>
      <rPr>
        <sz val="10"/>
        <rFont val="Arial"/>
        <family val="2"/>
        <charset val="238"/>
      </rPr>
      <t xml:space="preserve">
Nabava i ugradnja morta opće namjene razreda M 5. Sljubnice zida potrebno je zapuniti sa mortom radi sprečavanja curenja smjese za injektiranje.</t>
    </r>
  </si>
  <si>
    <r>
      <rPr>
        <b/>
        <sz val="10"/>
        <rFont val="Arial"/>
        <family val="2"/>
        <charset val="238"/>
      </rPr>
      <t>d) Čišćenje pukotina i šupljina</t>
    </r>
    <r>
      <rPr>
        <sz val="10"/>
        <rFont val="Arial"/>
        <family val="2"/>
        <charset val="238"/>
      </rPr>
      <t xml:space="preserve">
Prije injektiranje, pukotine i šupljine treba isprati od ostataka žbuke, prašine i ostalih sastojaka koji onemogućavaju dobro prianjanje. Onečišćenja se odstranjuju ispuhavanjem komprimiranim zrakom. Suhe te jako upijajuće površine se moraju prethodno dobro navlažiti, kako bi se spriječila dehidracija smjese za injektiranje.</t>
    </r>
  </si>
  <si>
    <t>a) Zamjena postojećih trulih dasaka. Obavezna prethodna suglasnost nadzornog inženjera. Točna količina će se utvrditi na licu mjesta</t>
  </si>
  <si>
    <t>FASADERSKI RADOVI</t>
  </si>
  <si>
    <r>
      <rPr>
        <b/>
        <sz val="10"/>
        <rFont val="Arial"/>
        <family val="2"/>
        <charset val="238"/>
      </rPr>
      <t>Nabava i dobava  te montaža, amortizacija i demontaža fasadne skele</t>
    </r>
    <r>
      <rPr>
        <sz val="10"/>
        <rFont val="Arial"/>
        <family val="2"/>
        <charset val="238"/>
      </rPr>
      <t xml:space="preserve"> za izvedbu radova na fasadi od tipskih čeličnih elemenata (ili bešavnih cijevi) i mosnica u skladu s propisima i zakonom zaštite sigurnosti na radu, podova, ograda s ukrućenjem i učvršćenjem. Visina skele do 18 m. Izvođač radova treba prije izvedbe skele napraviti projekt skele sa statičkim proračunom, kako bi se osigurala sigurnost radnika i prolaznika. Obračun po m2 za kompletan rad i materijal sa završnim slojem.</t>
    </r>
  </si>
  <si>
    <r>
      <rPr>
        <b/>
        <sz val="10"/>
        <rFont val="Arial"/>
        <family val="2"/>
        <charset val="238"/>
      </rPr>
      <t xml:space="preserve">Pogonsko odspajanje i demontaža razvodnog ormara slabe struje </t>
    </r>
    <r>
      <rPr>
        <sz val="10"/>
        <rFont val="Arial"/>
        <family val="2"/>
        <charset val="238"/>
      </rPr>
      <t>(EKM/EKI) zajedno s pripadajućom sklopnom opremom i pripadajućom elektroinstalacijom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t>
    </r>
  </si>
  <si>
    <r>
      <rPr>
        <b/>
        <sz val="10"/>
        <rFont val="Arial"/>
        <family val="2"/>
        <charset val="238"/>
      </rPr>
      <t xml:space="preserve">Demontaža vatrogasnih aparata. </t>
    </r>
    <r>
      <rPr>
        <sz val="10"/>
        <rFont val="Arial"/>
        <family val="2"/>
        <charset val="238"/>
      </rPr>
      <t>Demontiranje, iznošenje i pažljivo skladištenje na gradilišnu deponiju jer će se ponovno ugraditi nakon završetka radova. Stvarna količina utvrdit će se na licu mjesta u dogovoru s Nadzornim inženjerom. Obračun po komadu.</t>
    </r>
  </si>
  <si>
    <t xml:space="preserve">a) EPS </t>
  </si>
  <si>
    <t xml:space="preserve">b) PVC folija </t>
  </si>
  <si>
    <r>
      <rPr>
        <b/>
        <sz val="10"/>
        <rFont val="Arial"/>
        <family val="2"/>
        <charset val="238"/>
      </rPr>
      <t xml:space="preserve">Demontaža električnih brojila. </t>
    </r>
    <r>
      <rPr>
        <sz val="10"/>
        <rFont val="Arial"/>
        <family val="2"/>
        <charset val="238"/>
      </rPr>
      <t>Demontiranje, iznošenje i pažljivo skladištenje na gradilišnu deponiju jer će se ponovno ugraditi nakon završetka radova. Stvarna količina utvrdit će se na licu mjesta u dogovoru s Nadzornim inženjerom. Obračun po komadu.</t>
    </r>
  </si>
  <si>
    <r>
      <rPr>
        <b/>
        <sz val="10"/>
        <rFont val="Arial"/>
        <family val="2"/>
        <charset val="238"/>
      </rPr>
      <t>Demontaža postojećih instalacijskih cijevi dovoda vode</t>
    </r>
    <r>
      <rPr>
        <sz val="10"/>
        <rFont val="Arial"/>
        <family val="2"/>
        <charset val="238"/>
      </rPr>
      <t xml:space="preserve"> na mjestima na kojima se radi ojačanje konstrukcije. U cijenu uključeno potrebno šlicanje zidova i podova, sav rad, odvoz, zbrinjavanje na gradskoj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</si>
  <si>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rFont val="Arial"/>
        <family val="2"/>
        <charset val="238"/>
      </rPr>
      <t>Demontaža postojećih instalacijskih cijevi odvoda vode</t>
    </r>
    <r>
      <rPr>
        <sz val="10"/>
        <rFont val="Arial"/>
        <family val="2"/>
        <charset val="238"/>
      </rPr>
      <t xml:space="preserve"> na mjestima na kojima se radi ojačanje konstrukcije. U cijenu uključeno potrebno šlicanje zidova i podova, sav rad,  odvoz, zbrinjavanje na gradskoj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</si>
  <si>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rFont val="Arial"/>
        <family val="2"/>
        <charset val="238"/>
      </rPr>
      <t>Demontaža grijaćih tijela (radijatora)</t>
    </r>
    <r>
      <rPr>
        <sz val="10"/>
        <rFont val="Arial"/>
        <family val="2"/>
        <charset val="238"/>
      </rPr>
      <t xml:space="preserve"> na mjestima na kojima se radi ojačanje konstrukcije. Cijena uključuje sav rad, skladištenje na gradilišnoj deponiji, materijal i opremu potrebnu za potpuno dovršenje stavke te je uključeno privremeno pražnjenje mreže ukoliko se za tim pokaže potreba. Ovi radovi evidentiraju se u građevinski dnevnik. Stvarna količina utvrdit će se na licu mjesta u dogovoru s Nadzornim inženjerom. Prije početka obavezna je suglasnost Nadzornog inženjera. Radove treba izvoditi ovlašteni stručnjak odgovarajuće struke. Obračun po komadu grijaćeg tijela.</t>
    </r>
  </si>
  <si>
    <r>
      <rPr>
        <b/>
        <sz val="10"/>
        <rFont val="Arial"/>
        <family val="2"/>
        <charset val="238"/>
      </rPr>
      <t xml:space="preserve">Demontaža poštanskih sandučića i oglasnih kutija. </t>
    </r>
    <r>
      <rPr>
        <sz val="10"/>
        <rFont val="Arial"/>
        <family val="2"/>
        <charset val="238"/>
      </rPr>
      <t>Demontiranje, iznošenje i pažljivo skladištenje na gradilišnu deponiju jer će se ponovno ugraditi nakon završetka radova. Stvarna količina utvrdit će se na licu mjesta u dogovoru s Nadzornim inženjerom. Obračun po kompletu.</t>
    </r>
  </si>
  <si>
    <r>
      <rPr>
        <b/>
        <sz val="10"/>
        <rFont val="Arial"/>
        <family val="2"/>
        <charset val="238"/>
      </rPr>
      <t>Montaža prethodno demontiranih kalijevih peći</t>
    </r>
    <r>
      <rPr>
        <sz val="10"/>
        <rFont val="Arial"/>
        <family val="2"/>
        <charset val="238"/>
      </rPr>
      <t xml:space="preserve"> na mjestima na kojima se radi ojačanje konstrukcije.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inženjera.Radove treba izvoditi ovlašteni stručnjak odgovarajuće struke. Obračun po komadu kalijeve peći.</t>
    </r>
  </si>
  <si>
    <r>
      <rPr>
        <b/>
        <sz val="10"/>
        <rFont val="Arial"/>
        <family val="2"/>
        <charset val="238"/>
      </rPr>
      <t>Montaža prethodno demontiranih radijatora</t>
    </r>
    <r>
      <rPr>
        <sz val="10"/>
        <rFont val="Arial"/>
        <family val="2"/>
        <charset val="238"/>
      </rPr>
      <t xml:space="preserve"> na mjestima na kojima se radi ojačanje konstrukcije. Cijena uključuje sav rad, doprema sa privremenog odlagališta, materijal i opremu potrebnu za potpuno dovršenje stavke te je uključeno privremeno pražnjenje mreže ukoliko se za tim pokaže potreba. Ovi radovi evidentiraju se u građevinski dnevnik. Stvarna količina utvrdit će se na licu mjesta u dogovoru s Nadzornim inženjerom. Prije početka obavezna je suglasnost Nadzornog inženjera.Radove treba izvoditi ovlašteni stručnjak odgovarajuće struke. Obračun po komadu grijaćeg tijela.</t>
    </r>
  </si>
  <si>
    <r>
      <rPr>
        <b/>
        <sz val="10"/>
        <rFont val="Arial"/>
        <family val="2"/>
        <charset val="238"/>
      </rPr>
      <t>Pogonsko spajanje i montaža prethodno demontiranog razvodnog ormara jake struje</t>
    </r>
    <r>
      <rPr>
        <sz val="10"/>
        <rFont val="Arial"/>
        <family val="2"/>
        <charset val="238"/>
      </rPr>
      <t xml:space="preserve"> zajedno s pripadajućom sklopnom opremom i pripadajućom elektroinstalacijom na mjestima na kojima se radi ojačanje konstrukcije.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kompletu.</t>
    </r>
  </si>
  <si>
    <r>
      <rPr>
        <b/>
        <sz val="10"/>
        <rFont val="Arial"/>
        <family val="2"/>
        <charset val="238"/>
      </rPr>
      <t>Nabava, dobava i montaža priključnica slabe struje</t>
    </r>
    <r>
      <rPr>
        <sz val="10"/>
        <rFont val="Arial"/>
        <family val="2"/>
        <charset val="238"/>
      </rPr>
      <t xml:space="preserve"> (EKM/EKI) zajedno s pripadajućim opskrbnim kabelima, razvodnim kutijama, instalacijskim cijevima i spojnim materijalom na mjestima na kojima se radi ojačanje konstrukcije.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priključnice slabe struje (EKM/EKI).</t>
    </r>
  </si>
  <si>
    <r>
      <rPr>
        <b/>
        <sz val="10"/>
        <rFont val="Arial"/>
        <family val="2"/>
        <charset val="238"/>
      </rPr>
      <t>Pažljiva montaža prethodno demontiranih klima jedinica</t>
    </r>
    <r>
      <rPr>
        <sz val="10"/>
        <rFont val="Arial"/>
        <family val="2"/>
        <charset val="238"/>
      </rPr>
      <t xml:space="preserve"> na mjestima na kojima se radi ojačanje konstrukcije.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klima jedinica.</t>
    </r>
  </si>
  <si>
    <r>
      <rPr>
        <b/>
        <sz val="10"/>
        <rFont val="Arial"/>
        <family val="2"/>
        <charset val="238"/>
      </rPr>
      <t>Montaža prethodno demontiranih vatrogasnih aparata</t>
    </r>
    <r>
      <rPr>
        <sz val="10"/>
        <rFont val="Arial"/>
        <family val="2"/>
        <charset val="238"/>
      </rPr>
      <t>. Cijena uključuje nabavu,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t>
    </r>
  </si>
  <si>
    <r>
      <rPr>
        <b/>
        <sz val="10"/>
        <rFont val="Arial"/>
        <family val="2"/>
        <charset val="238"/>
      </rPr>
      <t>Montaža prethodno demontiranih poštanskih  sandučića i oglasnih kutija.</t>
    </r>
    <r>
      <rPr>
        <sz val="10"/>
        <rFont val="Arial"/>
        <family val="2"/>
        <charset val="238"/>
      </rPr>
      <t xml:space="preserve"> Cijena uključuje nabavu,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kompletu.</t>
    </r>
  </si>
  <si>
    <r>
      <rPr>
        <b/>
        <sz val="10"/>
        <rFont val="Arial"/>
        <family val="2"/>
        <charset val="238"/>
      </rPr>
      <t>Montaža prethodno demontiranih električnih brojila</t>
    </r>
    <r>
      <rPr>
        <sz val="10"/>
        <rFont val="Arial"/>
        <family val="2"/>
        <charset val="238"/>
      </rPr>
      <t>. Cijena uključuje nabavu,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t>
    </r>
  </si>
  <si>
    <r>
      <rPr>
        <b/>
        <sz val="10"/>
        <rFont val="Arial"/>
        <family val="2"/>
        <charset val="238"/>
      </rPr>
      <t>Nabava, dobava materijala i izvedba krutog horizontalnog diska od 2 reda</t>
    </r>
    <r>
      <rPr>
        <sz val="10"/>
        <rFont val="Arial"/>
        <family val="2"/>
        <charset val="238"/>
      </rPr>
      <t xml:space="preserve">  dasaka debljine 24mm te povezivanje istog s postojećom daščanom oplatom i grednicima. Prvi red postavlja se u smjeru okomitom na postojeću daščanu oplatu, a drugi red okomito na prvi sloj daščane oplate. Povezivanje je potrebno izvesti sa samoureznim vijcima. Prvi red su vijci fi 6x140 mm, a drugi red vijci fi 6x70 mm. Spoj svake daske i grednika izvesti sa po minimalno 2 vijka za drvo. Drvo je suho i prethodno tretirano sredstvom protiv insekticida. U cijenu je uključen sav potreban rad, materijal i spojna sredstva. Obračun po m2 izvedene površine.</t>
    </r>
  </si>
  <si>
    <r>
      <rPr>
        <b/>
        <sz val="10"/>
        <rFont val="Arial"/>
        <family val="2"/>
        <charset val="238"/>
      </rPr>
      <t>Nabava, dobava i ugradnja navojne šipke</t>
    </r>
    <r>
      <rPr>
        <sz val="10"/>
        <rFont val="Arial"/>
        <family val="2"/>
        <charset val="238"/>
      </rPr>
      <t xml:space="preserve"> AM 8.8. HDG 16X400, vruće pocinčana + šesterokutna matica s podloškom  - vruće pocinčana + epoksidno sidro HIT-RE 40. Dužinu navojne šipke Ø 16 odrediti na licu mjesta u ovisnosti o debljini zida. Ugraditi na razmaku od maksimalmo 100cm, ovisno o stvarnom stanju na zidu. Ugraditi sa svim potrebnim maticama i podlošcima prema uputi proizvođača. Sve prema detaljima iz projekta. Stvarna količina utvrdit će se na licu mjesta u dogovoru s Nadzornim inženjerom. Prije početka obavezna je suglasnost Nadzornog inženjera. Obračun po komadu</t>
    </r>
  </si>
  <si>
    <r>
      <rPr>
        <b/>
        <sz val="10"/>
        <rFont val="Arial"/>
        <family val="2"/>
        <charset val="238"/>
      </rPr>
      <t>Nabava, dobava i montaža prethodno demontiranih razvoda cijevnog sustava radijatorskog grijanja</t>
    </r>
    <r>
      <rPr>
        <sz val="10"/>
        <rFont val="Arial"/>
        <family val="2"/>
        <charset val="238"/>
      </rPr>
      <t xml:space="preserve"> na mjestima na kojima se radi ojačanje konstrukcije. Čelična bešavna cijev  sa svim fazonskim komadima. Cijena uključuje nabavu, sav rad, dobavu, materijal i opremu potrebnu za potpuno dovršenje stavke te je uključeno privremeno pražnjenje mreže ukoliko se za tim pokaže potreba.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</si>
  <si>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rFont val="Arial"/>
        <family val="2"/>
        <charset val="238"/>
      </rPr>
      <t>Nabava, dobava i montaža raznih priključnica (jake struje, slabe struje EKM/EKI i antenskog sustava)</t>
    </r>
    <r>
      <rPr>
        <sz val="10"/>
        <rFont val="Arial"/>
        <family val="2"/>
        <charset val="238"/>
      </rPr>
      <t xml:space="preserve"> zajedno s pripadajućim opskrbnim kabelima, razvodnim kutijama, instalacijskim cijevima i spojnim materijalom na mjestima na kojima se radi ojačanje konstrukcije. Cijena uključuje sav rad, dobavu,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priključnice.</t>
    </r>
  </si>
  <si>
    <r>
      <rPr>
        <b/>
        <sz val="10"/>
        <rFont val="Arial"/>
        <family val="2"/>
        <charset val="238"/>
      </rPr>
      <t>Nabava, dobava i montaža prekidača rasvjete</t>
    </r>
    <r>
      <rPr>
        <sz val="10"/>
        <rFont val="Arial"/>
        <family val="2"/>
        <charset val="238"/>
      </rPr>
      <t xml:space="preserve"> zajedno s pripadajućim opskrbnim kabelima, razvodnim kutijama, instalacijskim cijevima i spojnim materijalom na mjestima na kojima se radi ojačanje konstrukcije. Cijena uključuje sav rad, dobavu,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prekidača rasvjete.</t>
    </r>
  </si>
  <si>
    <t>ELEKTROINSTALACIJE</t>
  </si>
  <si>
    <t>Napomena:
Prema Tehničkom propisu za niskonaponske električne instalacije (NN 5/10) svi proizvodi za električnu instalaciju smiju se ugraditi u električnu instalaciju ukoliko ispunjavaju sve zahtjeve istoga Propisa i ako je za njega izdana isprava o sukladnosti u skladu s odredbama posebnog propisa. Izvoditelj je dužan pribaviti sve potvrde o sukladnosti za sve vrste proizvoda koja se ugrađuju u električnu instalaciju. Oprema navedena u troškovniku podrazumijeva sitne montažne radove i završne radove te montažni materijal u svrhu postavljanja opreme, kao npr. izrada kanala ili otvora te gipsanje i sl.
Ponuđač radova mora ponuditi sve stavke iz ovog troškovnika. Ukoliko neke od stavki ne nudi ili predlaže alternativu, u svojoj ponudi to mora posebno naglasiti.
U ponudi definirati proizvođača i tip opreme sa svaku stavku.</t>
  </si>
  <si>
    <t>m</t>
  </si>
  <si>
    <r>
      <rPr>
        <b/>
        <sz val="10"/>
        <rFont val="Arial"/>
        <family val="2"/>
        <charset val="238"/>
      </rPr>
      <t>Organizacija gradilišta</t>
    </r>
    <r>
      <rPr>
        <sz val="10"/>
        <rFont val="Arial"/>
        <family val="2"/>
        <charset val="238"/>
      </rPr>
      <t xml:space="preserve"> s gradilišnom ogradom, tablom gradilišta, odlagalištem za materijal i iskope, kontejnerima, kemijskim wc-ima i svim ostalim što po Zakonu o zaštiti na radu i Pravilniku o zaštiti na radu na privremenim gradilištima gradilište mora imati. Obračun po kompletu gradilišta organiziranog sukladno važećim zakonima i pravilnicima. Obračun po kompletu.</t>
    </r>
  </si>
  <si>
    <t>b) Postavljanje novih dasaka u 2 reda</t>
  </si>
  <si>
    <r>
      <rPr>
        <b/>
        <sz val="10"/>
        <rFont val="Arial"/>
        <family val="2"/>
        <charset val="238"/>
      </rPr>
      <t>Nabava, dobava i ugradnja "L" profila</t>
    </r>
    <r>
      <rPr>
        <sz val="10"/>
        <rFont val="Arial"/>
        <family val="2"/>
        <charset val="238"/>
      </rPr>
      <t xml:space="preserve"> 100x100x8mm za povezivanje dašćane oplate i stropne konstrukcije drvenog grednika sa zidom. Žbuku obiti, ukloniti prašinu te izravnati zid sanacijskom žbukom prije ugradnje. Obiti kuteve pregradnih zidova za proboj profila između prostorija i zatvaranje rupe nakon završetka radova. Sve prema detaljima iz projekta. U stavci je uračunata nabava, doprema i ugradnja, kao i sav potreban pričvrsni pribor, radionička dokumentacija, bušenja metala i zida, štemanja, šlicanja i prilagođavanje ploha, antikorozivna zaštita, skele i alati potrebni za ugradnju. Stvarna količina utvrdit će se na licu mjesta u dogovoru s Nadzornim inženjerom. Prije početka obavezna je suglasnost Nadzornog inženjera. Obračun po metru dužnom.</t>
    </r>
  </si>
  <si>
    <r>
      <rPr>
        <b/>
        <sz val="10"/>
        <rFont val="Arial"/>
        <family val="2"/>
        <charset val="238"/>
      </rPr>
      <t>Nabava, dobava i ugradnja vijaka.</t>
    </r>
    <r>
      <rPr>
        <sz val="10"/>
        <rFont val="Arial"/>
        <family val="2"/>
        <charset val="238"/>
      </rPr>
      <t xml:space="preserve"> Ugraditi sa  svim potrebnim maticama i podlošcima prema uputi proizvođača. Sve prema detaljima iz projekta. Stvarna količina utvrdit će se na licu mjesta u dogovoru s nadzornim inženjerom. Prije početka obavezna je suglasnost Nadzornog inženjera. Obračun po komadu</t>
    </r>
  </si>
  <si>
    <t>a) Vijci HBSP8160</t>
  </si>
  <si>
    <t>b) Vijci HBSP880</t>
  </si>
  <si>
    <r>
      <rPr>
        <b/>
        <sz val="10"/>
        <rFont val="Arial"/>
        <family val="2"/>
        <charset val="238"/>
      </rPr>
      <t>Montaža prethodno demontiranih stropnih (lusteri, plafonjere, ugradbene halogen lampe, šine) i zidnih  rasvjetnih tijela</t>
    </r>
    <r>
      <rPr>
        <sz val="10"/>
        <rFont val="Arial"/>
        <family val="2"/>
        <charset val="238"/>
      </rPr>
      <t>, na mjestima na kojima se radi ojačanje konstrukcije.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rasvjetnog tijela.</t>
    </r>
  </si>
  <si>
    <r>
      <rPr>
        <b/>
        <sz val="10"/>
        <rFont val="Arial"/>
        <family val="2"/>
        <charset val="238"/>
      </rPr>
      <t xml:space="preserve">Grubo i fino žbukanje unutarnjih zidova produžnom žbukom, </t>
    </r>
    <r>
      <rPr>
        <sz val="10"/>
        <rFont val="Arial"/>
        <family val="2"/>
        <charset val="238"/>
      </rPr>
      <t>unutrašnjih zidova na kojima se radi sanacija zidova. U troškovniku je predviđeno žbukanje: Gruba žbuka (unutarnja žbuka sa zaribanom površinom). Fina žbuka (fina žbuka za unutarnju primjenu). Karakteristike grube žbuke: Najveće zrno: 1 mm   
Debljina žbuke: min.10 mm kod primjene na zidu
Debljina žbuke: min 8 mm kod primjene na stropu
Debljina žbuke: maks. 25 mm u jednom radnom          koraku.                                                               
Tlačna čvrstoća: &gt; 2,5 N/mm2
Vlačna čvrstoća: &gt; 0,15 N/mm2
Predviđena potrošnja materijala: 21 kg/m2
Karakteristike fine žbuke:
Najveće zrno: 0,6 mm
Debljina žbuke: 1 - 4 mm
Tlačna čvrstoća: 0,4 - 2,5 N/mm2
Vlačna čvrstoća &gt; 0,1 N/mm2
Predviđena potrošnja materijala: 4,5 kg/m2
U svemu prema uputama proizvođača, a u cijenu je uključena priprema podloge, obrada špaleta s obaveznom ugradnjom kutne letve od pocinčanog čelika za unutrašnje žbukanje kao i kutni profili od pocinčanog čelika na rubovima, izbočenim završecima ili sudarima zidova. Sve spojeve opeke i betona rabicirati, što je uključeno u jediničnu cijenu. Stvarna količina utvrdit će se na licu mjesta u dogovoru s Nadzornim inženjerom. Obračun po m2. Napomena: za žbukanje obavezno koristiti gotovu žbuku u vrećama namjenjenu za unutrašnje prostore.</t>
    </r>
  </si>
  <si>
    <r>
      <rPr>
        <b/>
        <sz val="10"/>
        <rFont val="Arial"/>
        <family val="2"/>
        <charset val="238"/>
      </rPr>
      <t>Demontaža kalijevih peći</t>
    </r>
    <r>
      <rPr>
        <sz val="10"/>
        <rFont val="Arial"/>
        <family val="2"/>
        <charset val="238"/>
      </rPr>
      <t xml:space="preserve">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kalijeve peći.</t>
    </r>
  </si>
  <si>
    <r>
      <rPr>
        <b/>
        <sz val="10"/>
        <rFont val="Arial"/>
        <family val="2"/>
        <charset val="238"/>
      </rPr>
      <t>Ručno uklanjanje unutarnje žbuke, boje i ostalih slojeva do postojeće daščane oplate u podgledu na mjestima drvenih grednika</t>
    </r>
    <r>
      <rPr>
        <sz val="10"/>
        <rFont val="Arial"/>
        <family val="2"/>
        <charset val="238"/>
      </rPr>
      <t>. Žbuka se uklanja sa stropne konstrukcije. Uklanjanje žbuke i boje sa stropa provodi se u cilju utvrđivanja razmjera oštećenja te potrebe za pojačanjem. Žbuka se u potpunosti uklanja s površine stropa lakim ručnim alatima. Površinu stropa treba detaljno očistiti žičanim četkama te ispuhati komprimiranim zrakom. Potom treba detaljno pregledati strop radi postojanja eventualnih oštećenja odnosno pukotina. U cijenu treba uračunati sav rad, materijal, alate i strojeve potrebne za potpuno dovršenje stavke i odvoz  materijala na gradsku deponiju uz propisno zbrinjavanje. Stvarna količina utvrdit će se na licu mjesta u dogovoru s Nadzornim inženjerom. Prije početka obavezna je suglasnost Nadzornog inženjera. Radove treba izvoditi ovlašteni stručnjak odgovarajuće struke. Obračun je po m2 uklonjene žbuke i očišćene površine stropa.</t>
    </r>
  </si>
  <si>
    <r>
      <rPr>
        <b/>
        <sz val="10"/>
        <rFont val="Arial"/>
        <family val="2"/>
        <charset val="238"/>
      </rPr>
      <t xml:space="preserve">e) Injektiranje                                       
</t>
    </r>
    <r>
      <rPr>
        <sz val="10"/>
        <rFont val="Arial"/>
        <family val="2"/>
        <charset val="238"/>
      </rPr>
      <t>Injektiranje se vrši pod niskim tlakom (1-3 bara) sa mortom sljedećih karakteristika; modul elastičnosti: 13GPa, tlačna čvrstoća nakon 28 dana: 15MPa (EN 1015-11), otpornost na požar:A1, za injektiranje visokih performansi na bazi NHL5. Smjesa se dodaje u čistu vodu i miješa se bez grudica. Injektira se postepeno od niže prema višoj koti. Dan prije injektiranja injekcijske smjese potrebno je zid zasititi vodom, kako bi se osiguralo bolja kompatibilnost injekcijske smjese sa ziđem. Obračun po izvedenom m1.</t>
    </r>
  </si>
  <si>
    <r>
      <rPr>
        <b/>
        <sz val="10"/>
        <rFont val="Arial"/>
        <family val="2"/>
        <charset val="238"/>
      </rPr>
      <t>Demontaža prekidača rasvjete</t>
    </r>
    <r>
      <rPr>
        <sz val="10"/>
        <rFont val="Arial"/>
        <family val="2"/>
        <charset val="238"/>
      </rPr>
      <t xml:space="preserve"> zajedno s pripadajućim opskrbnim kabelima, razvodnim kutijama, instalacijskim cijevima i spojnim materijalom na mjestima na kojima se radi ojačanje konstrukcije. Instalacije se nalaze pod postojećom žbukom koja se obija. Prije obijanja žbuke potrebno je zabilježiti sve instalacije kako bi se, nakon zahvata na konstrukciji, elektro oprema mogla vratiti u zatečeno stanje. Cijena uključuje sav rad, odvoz, zbrinjavanje na gradskoj deponiji, materijal i opremu potrebnu za potpuno dovršenje stavke. Ovi radovi evidentiraju se u građevinski dnevnik. Stvarna količina utvrdit će se na licu mjesta u dogovoru s Nadzornim inženjerom. Radove treba izvoditi ovlašteni stručnjak odgovarajuće struke. Obračun po komadu prekidača rasvjete.</t>
    </r>
  </si>
  <si>
    <r>
      <rPr>
        <b/>
        <sz val="10"/>
        <rFont val="Arial"/>
        <family val="2"/>
        <charset val="238"/>
      </rPr>
      <t>Demontaža raznih priključnica (jake struje, slabe struje EKM/EKI i antenskog sustava)</t>
    </r>
    <r>
      <rPr>
        <sz val="10"/>
        <rFont val="Arial"/>
        <family val="2"/>
        <charset val="238"/>
      </rPr>
      <t xml:space="preserve"> zajedno s pripadajućim opskrbnim kabelima, razvodnim kutijama, instalacijskim cijevima i spojnim materijalom na mjestima na kojima se radi ojačanje konstrukcije. Instalacije se nalaze pod postojećom žbukom koja se obija. Prije obijanja žbuke potrebno je zabilježiti sve instalacije kako bi se, nakon zahvata na konstrukciji, elektro oprema mogla vratiti u zatečeno stanje.</t>
    </r>
    <r>
      <rPr>
        <sz val="10"/>
        <color rgb="FFFF0000"/>
        <rFont val="Arial"/>
        <family val="2"/>
        <charset val="238"/>
      </rPr>
      <t xml:space="preserve"> </t>
    </r>
    <r>
      <rPr>
        <sz val="10"/>
        <rFont val="Arial"/>
        <family val="2"/>
        <charset val="238"/>
      </rPr>
      <t>Cijena uključuje sav rad, odvoz,  zbrinjavanje na gradskoj deponiji, materijal i opremu potrebnu za potpuno dovršenje stavke. Ovi radovi evidentiraju se u građevinski dnevnik. Stvarna količina utvrdit će se na licu mjesta u dogovoru s Nadzornim inženjerom. Radove treba izvoditi ovlašteni stručnjak odgovarajuće struke. Obračun po komadu priključnice.</t>
    </r>
  </si>
  <si>
    <r>
      <rPr>
        <b/>
        <sz val="10"/>
        <rFont val="Arial"/>
        <family val="2"/>
        <charset val="238"/>
      </rPr>
      <t>Demontaža razvoda cijevnog sustava radijatorskog grijanja</t>
    </r>
    <r>
      <rPr>
        <sz val="10"/>
        <rFont val="Arial"/>
        <family val="2"/>
        <charset val="238"/>
      </rPr>
      <t xml:space="preserve"> na mjestima na kojima se radi ojačanje konstrukcije. Čelična bešavna cijev  sa svim fazonskim komadima. Cijena uključuje sav rad, odvoz, zbrinjavanje na gradskoj deponiji</t>
    </r>
    <r>
      <rPr>
        <sz val="10"/>
        <color rgb="FFFF0000"/>
        <rFont val="Arial"/>
        <family val="2"/>
        <charset val="238"/>
      </rPr>
      <t>,</t>
    </r>
    <r>
      <rPr>
        <sz val="10"/>
        <rFont val="Arial"/>
        <family val="2"/>
        <charset val="238"/>
      </rPr>
      <t xml:space="preserve"> materijal i opremu potrebnu za potpuno dovršenje stavke te je uključeno privremeno pražnjenje mreže ukoliko se za tim pokaže potreba.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</si>
  <si>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rFont val="Arial"/>
        <family val="2"/>
        <charset val="238"/>
      </rPr>
      <t>Demontaža lajsni</t>
    </r>
    <r>
      <rPr>
        <sz val="10"/>
        <rFont val="Arial"/>
        <family val="2"/>
        <charset val="238"/>
      </rPr>
      <t xml:space="preserve"> koje se nalaze uz zidove na kojima se izvodi ojačanje konstrukcije. Cijena uključuje sav rad, odvoz, zbrinjavanje na gradskoj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m1 lajsne.</t>
    </r>
  </si>
  <si>
    <r>
      <rPr>
        <b/>
        <sz val="10"/>
        <rFont val="Arial"/>
        <family val="2"/>
        <charset val="238"/>
      </rPr>
      <t>Demontaža postojeće vertikalne oborinske odvodnje.</t>
    </r>
    <r>
      <rPr>
        <sz val="10"/>
        <rFont val="Arial"/>
        <family val="2"/>
        <charset val="238"/>
      </rPr>
      <t xml:space="preserve">  Demontiranje, iznošenje, odvoz i zbrinjavanje na gradskoj deponiji. Stvarna količina utvrdit će se na licu mjesta u dogovoru s Nadzornim inženjerom. Obračun je po m1 uklonjene vertikale.</t>
    </r>
  </si>
  <si>
    <t xml:space="preserve">Ulica Vjekoslava Klaića 19, 10 000 Zagreb;
k.č.br. 3932, k.o. Črnomerec </t>
  </si>
  <si>
    <t>P-24-00076-POKZ</t>
  </si>
  <si>
    <t>Opći uvjeti:
Sve privremene pristupne putove, odlagališta materijala, pomoćne skele i druge zaštitne mjere izvođač mora izvesti, održavati ih i ukloniti ih tako, da ne ugrozi živote susjeda i odvijanje ostalih radova u građevini i na kraju sve vanjske površine koje su se koristile u tijeku izvedbe radova očistiti. Tablu gradilišta izvođač treba napraviti u skladu sa važećim pravilnikom.
Jediničnom cijenom obuhvaćeno je:
-	rad (pripremni, osnovni i završni radovi) i materijal (osnovni i pomoćni),
-	svi prijenosi i prijevozi unutar gradilišta i izvan gradilišta,
-	održavanje čistoće gradilišnih i pristupnih puteva,
-	svakodnevno grubo čišćenje gradilišta,
-	odvoz otpadnog materijala na gradsku deponiju uz propisno zbrinjavanje, 
-radna skela bez obzira na njenu visinu, a fasadna skela je posebno obračunata,,                                                                                                -	vraćanje okoline u prvobitno stanje,
-organizacija gradilišta prema odredbama Zakona o zaštiti na radu i Pravilnika o zaštiti na radu na privremenim gradilištima.</t>
  </si>
  <si>
    <r>
      <rPr>
        <b/>
        <sz val="10"/>
        <rFont val="Arial"/>
        <family val="2"/>
        <charset val="238"/>
      </rPr>
      <t>Pripremni radovi uključuju sve radnje na pomicanju i zaštiti namještaja i uređaja od oštećenja i prašine, zaštitu podnih obloga</t>
    </r>
    <r>
      <rPr>
        <sz val="10"/>
        <rFont val="Arial"/>
        <family val="2"/>
        <charset val="238"/>
      </rPr>
      <t xml:space="preserve"> od oštećenja prilikom korištenja radnih ljestvi, skela, pokretnih skela i platformi te od padanja dijelova žbuke i opeke s dimnjaka i zidova PVC folijom i/ili kartonom i slično (uključiti zaštitu EPS-om u debljini od 1 cm i pokrivanje najlonom). Radovi uključuju i zaštitu električnih i ostalih instalacija grijanja, vode i odvodnje, brojila potrošnje struje, ako postoje u zoni sanacijskih radova. Po dovršetku radova sve treba vratiti u prvobitni položaj i stanje prije početka sanacije. Tlocrtna površina obuhvata radova: GBP 1295 m2. Ovi radovi evidentiraju se u građevinski dnevnik. Stvarna količina utvrdit će se na licu mjesta u dogovoru s Nadzornim inženjerom.Prije početka obavezna je suglasnost Nadzornog inženjera. Radove treba izvoditi ovlašteni stručnjak odgovarajuće struke. Obračun je po m2 svih provedenih pripremnih radova.</t>
    </r>
  </si>
  <si>
    <r>
      <rPr>
        <b/>
        <sz val="10"/>
        <rFont val="Arial"/>
        <family val="2"/>
      </rPr>
      <t>Demontaža tv i satelitskih antena</t>
    </r>
    <r>
      <rPr>
        <sz val="10"/>
        <rFont val="Arial"/>
        <family val="2"/>
      </rPr>
      <t xml:space="preserve"> zajedno s pripadajućim opskrbnim kabelima, razvodnim kutijama, instalacijskim cijevima.</t>
    </r>
    <r>
      <rPr>
        <b/>
        <sz val="10"/>
        <rFont val="Arial"/>
        <family val="2"/>
      </rPr>
      <t xml:space="preserve"> </t>
    </r>
    <r>
      <rPr>
        <sz val="10"/>
        <rFont val="Arial"/>
        <family val="2"/>
      </rPr>
      <t>Cijena uključuje sav rad, materijal i opremu potrebnu za potpuno dovršenje stavke, pažljivo skladištenje na gradilišnu deponiju jer će se ponovno ugraditi nakon završetka radova Stvarna količina utvrdit će se na licu mjesta u dogovoru s Nadzornim inženjerom. Obračun po komadu.</t>
    </r>
  </si>
  <si>
    <r>
      <rPr>
        <b/>
        <sz val="10"/>
        <rFont val="Arial"/>
        <family val="2"/>
        <charset val="238"/>
      </rPr>
      <t xml:space="preserve">Montaža prethodno demontiranih tv i satelitskih antena  </t>
    </r>
    <r>
      <rPr>
        <sz val="10"/>
        <rFont val="Arial"/>
        <family val="2"/>
        <charset val="238"/>
      </rPr>
      <t>zajedno s pripadajućim opskrbnim kabelima, razvodnim kutijama, instalacijskim cijevima i spojnim materijalom. Cijena uključuje sav rad, doprema sa privremenog odlagališta,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t>
    </r>
  </si>
  <si>
    <r>
      <rPr>
        <b/>
        <sz val="10"/>
        <rFont val="Arial"/>
        <family val="2"/>
      </rPr>
      <t>Montaža prethodno demontirane</t>
    </r>
    <r>
      <rPr>
        <sz val="10"/>
        <rFont val="Arial"/>
        <family val="2"/>
      </rPr>
      <t xml:space="preserve"> </t>
    </r>
    <r>
      <rPr>
        <b/>
        <sz val="10"/>
        <rFont val="Arial"/>
        <family val="2"/>
      </rPr>
      <t xml:space="preserve">nadstrešnice </t>
    </r>
    <r>
      <rPr>
        <sz val="10"/>
        <rFont val="Arial"/>
        <family val="2"/>
      </rPr>
      <t>na dvorišnoj fasadi iznad balkona 3. kata Nadstrešnica je tlocrtnih dimenzija 2,3x1,3m.</t>
    </r>
    <r>
      <rPr>
        <b/>
        <sz val="10"/>
        <rFont val="Arial"/>
        <family val="2"/>
      </rPr>
      <t xml:space="preserve"> </t>
    </r>
    <r>
      <rPr>
        <sz val="10"/>
        <rFont val="Arial"/>
        <family val="2"/>
      </rPr>
      <t>Cijena uključuje sav rad, doprema sa privremenog odlagališta, materijal i opremu potrebnu za potpuno dovršenje stavke. Stvarna količina utvrdit će se na licu mjesta u dogovoru s Nadzornim inženjerom. Prije početka obavezna je suglasnost Nadzornog inženjera. Obračun po komadu montirane nadstrešnice.</t>
    </r>
  </si>
  <si>
    <r>
      <rPr>
        <b/>
        <sz val="10"/>
        <rFont val="Arial"/>
        <family val="2"/>
      </rPr>
      <t xml:space="preserve">Demontaža nadstrešnica </t>
    </r>
    <r>
      <rPr>
        <sz val="10"/>
        <rFont val="Arial"/>
        <family val="2"/>
      </rPr>
      <t>na dvorišnoj fasadi iznad balkona 3. kata Nadstrešnica je tlocrtnih dimenzija 2,3x1,3m.</t>
    </r>
    <r>
      <rPr>
        <b/>
        <sz val="10"/>
        <rFont val="Arial"/>
        <family val="2"/>
      </rPr>
      <t xml:space="preserve"> </t>
    </r>
    <r>
      <rPr>
        <sz val="10"/>
        <rFont val="Arial"/>
        <family val="2"/>
      </rPr>
      <t>Cijena uključuje sav rad, materijal i opremu potrebnu za potpuno dovršenje stavke, pažljivo skladištenje na gradilišnu deponiju jer će se ponovno ugraditi nakon završetka radova. Stvarna količina utvrdit će se na licu mjesta u dogovoru s Nadzornim inženjerom. Prije početka obavezna je suglasnost Nadzornog inženjera. Obračun po komadu demontirane nadstrešnice.</t>
    </r>
  </si>
  <si>
    <r>
      <t>Svi nekvalitetni radovi i materijali izvođač je dužan otkloniti o svom trošku i bez prava naknade od strane investitora. Ako opis koje stavke dovodi ponuditelja u sumnju o načinu izvedbe, treba pravovremeno prije predaje ponude tražiti objašnjenje od naručitelja sukladno Zakonu o javnoj nabavi (NN 120/16).  Naknadni se prigovori neće uvažiti. 
Stručnost i osposobljenost radnika
Izvođač treba stručnost i osposobljenost radnika dokazati sukladno Zakonu o zaštiti na radu (NN 71/14. 118/14. 154/14, 94/18. 96/18), a posebno za radnike koji obavljaju poslove s posebnim uvjetima rada sukladno Pravilniku o poslovima s posebnim uvjetima rada (NN 5/84).
GRAĐEVINSKI I OBRTNIČKI RADOVI
PRIPREMNI I ZAVRŠNI RADOVI
Obračunate količine materijala u troškovniku su u zbijenom stanju. U svaku jediničnu cijenu uključiti odvoz srušenog materijala na gradilišnu i gradsku deponiju, te razvrstavanje materijala prema uvjetima za istovar materijala gradskog deponija i plaćanje pristojbi</t>
    </r>
    <r>
      <rPr>
        <sz val="10"/>
        <color rgb="FFFF0000"/>
        <rFont val="Arial"/>
        <family val="2"/>
        <charset val="238"/>
      </rPr>
      <t>.</t>
    </r>
    <r>
      <rPr>
        <sz val="10"/>
        <rFont val="Arial"/>
        <family val="2"/>
        <charset val="238"/>
      </rPr>
      <t xml:space="preserve">
Jediničnom cijenom pripremnih i završnih radova obuhvaćeno je:
-	rad (pripremni, osnovni i završni radovi) i materijal (osnovni i pomoćni),
-	svi prijenosi i prijevozi unutar gradilišta i izvan gradilišta,
-	održavanje čistoće gradilišnih i pristupnih puteva,
-	svakodnevno grubo čišćenje gradilišta,
-	odvoz otpadnog materijala na gradsku deponiju uz propisno zbrinjavanje, 
-	vraćanje okoline u prvobitno stanje,
-organizacija gradilišta prema odredbama Zakona o zaštiti na radu i Pravilnika o zaštiti na radu na
 privremenim gradilištima.
ZEMLJANI RADOVI
Navedeni opisi i količine bazirani su na dostupnoj dokumentaciji i izvedenim pripremnim radovima. Ukoliko izvođač prilikom izvedbe radova na odgovarajućoj poziciji ustanovi da je došlo do značajnijeg odstupanja od navedenih podataka, dužan je o tome obavijestiti nadzornog inženjera. Svi iskopi zemlje vrše se strojno, a samo djelomično ručno (planiranja). Iskope izvesti točno po projektu. Projektirani profili presjeka ne smiju se povećati bez odobrenja nadzornog inženjera. Kod pojave vode (kiša, topljenje snijega ili podzemne vode) izvođač treba izvršiti crpljenje vode iz iskopa i zaštiti iskopane profile, što se ne naplaćuje posebno, već je sadržano u jediničnim cijenama stavki. Iskopani materijal upotrijebiti za nasipavanje i zatrpavanje. Materijal nakon iskopa deponirati uz iskop ili na gradilišni deponij i poslije upotrijebiti. Višak iskopanog materijala odvesti na gradski deponij. Obračun iskopanih i nasutih količina je po m3 materijala u sraslom stanju. Sve koeficijente zbijenosti i rastresitosti obračunati u jediničnoj cijeni radova.  
Jediničnom cijenom zemljanih radova obuhvaćeno je:
-	rad (pripremni, osnovni i završni radovi) i materijal (osnovni i pomoćni),
-	svi prijenosi i prijevozi unutar gradilišta i izvan gradilišta,
-	sva podupiranja i razupiranja ako su potrebna i osiguravanje strana iskopa od urušavanja,
-	zaštitne mjere kod eventualne pojave vode,
-	održavanje čistoće gradilišnih i pristupnih puteva,
-	svakodnevno grubo čišćenje gradilišta,
-	odvoz viška materijala i odvoz otpadnog materijala na gradsku deponiju uz propisno zbrinjavanje,
-	vraćanje okoline u prvobitno stanje,
-organizacija gradilišta prema odredbama Zakona o zaštiti na radu i Pravilnika o zaštiti na radu na
 privremenim gradilištima.    
Predviđenu kategoriju tla u troškovniku izvođač treba provjeriti na licu mjesta. Ukoliko kategorija u troškovniku ne odgovara, potrebno je ustanoviti ispravnu i tu upisati u građevinski dnevnik, što obostranu potpisuju nadzorni inženjer i voditelj građenja, te zajedno s projektantom i statičarem odrediti novi način temeljenja. Ukoliko se prilikom iskopa naiđe na podzemnu vodu, o tome treba obavijestiti investitora. Izvođač se mora kod osiguravatelja osigurati od takvog slučaja i isto uračunati u cijenu radova.</t>
    </r>
  </si>
  <si>
    <r>
      <rPr>
        <b/>
        <sz val="10"/>
        <rFont val="Arial"/>
        <family val="2"/>
        <charset val="238"/>
      </rPr>
      <t>Demontaža spuštenog stropa  od gipskartonskih ploča</t>
    </r>
    <r>
      <rPr>
        <sz val="10"/>
        <rFont val="Arial"/>
        <family val="2"/>
        <charset val="238"/>
      </rPr>
      <t xml:space="preserve"> sa pripadajućom podkonstrukcijom i svim slojevima spuštenog stropa. Uklanjanje gipskartonskih ploča sa stropa provodi se u cilju utvrđivanja razmjera oštećenja te potrebe za pojačanjem. Ploče se u potpunosti uklanjaju s površine stropa lakim ručnim alatima. U cijenu treba uračunati sav rad, materijal, alate i strojeve potrebne za potpuno dovršenje stavke i odvoz  materijala na gradsku deponiju uz propisno zbrinjavanje. Stvarna količina utvrdit će se na licu mjesta u dogovoru s Nazornim inženjerom. Prije početka obavezna je suglasnost Nadzornog inženjera. Radove treba izvoditi ovlašteni stručnjak odgovarajuće struke.
Obračun je po m2 uklonjenog spuštenog stropa.</t>
    </r>
  </si>
  <si>
    <t>Snimak postojećeg stanja svih elektroinstalacija jake i slabe struje.</t>
  </si>
  <si>
    <r>
      <t xml:space="preserve">Uklanjanje pregradnog zida od pune opeke na etažama prizemlja, 1., 2. i 3. kata </t>
    </r>
    <r>
      <rPr>
        <sz val="10"/>
        <rFont val="Arial"/>
        <family val="2"/>
        <charset val="238"/>
      </rPr>
      <t>na mjestima dvoslojnog daskanja.  (cca 15 cm na vrhovima zidova). Pažljivo obaviti rušenje da  ne bi došlo do urušavanja nosivih elemenata i instalacija. Materijal nastao razgradnjom treba ukloniti, odvesti i zbrinuti na gradskoj deponiji. Stvarna količina utvrdit će se na licu mjesta u dogovoru s Nadzornim inženjerom. Prije početka obavezna je suglasnost Nadzornog inženjera. Radove treba izvoditi ovlašteni stručnjak odgovarajuće struke. Cijena po m2 uklonjenog zida.</t>
    </r>
  </si>
  <si>
    <t xml:space="preserve">Suvlasnici višestambene zgrade 
Ulica Vjekoslava Klaića 19, Zagreb 
Gradsko stambeno i komunalno gospodarstvo d.o.o. 
Savska cesta 1, Zagreb; OIB:03744272526 
</t>
  </si>
  <si>
    <r>
      <rPr>
        <b/>
        <sz val="10"/>
        <rFont val="Arial"/>
        <family val="2"/>
        <charset val="238"/>
      </rPr>
      <t xml:space="preserve">Temeljito čišćenje po završetku radova. </t>
    </r>
    <r>
      <rPr>
        <sz val="10"/>
        <rFont val="Arial"/>
        <family val="2"/>
        <charset val="238"/>
      </rPr>
      <t>Obuhvatiti pranje i čišćenje namještaja, vrata, podova, opločenja i stakla iznutra. Iskazana količina odnosi se na tlocrtnu površinu predviđene zone obuhvata čišćenja. Stvarna količina utvrdit će se na licu mjesta u dogovoru s Nadzornim inženjerom. Prije početka obavezna je suglasnost Nadzornog inženjera. Obračun po m2 očišćene neto površine.</t>
    </r>
  </si>
  <si>
    <r>
      <rPr>
        <b/>
        <sz val="10"/>
        <rFont val="Arial"/>
        <family val="2"/>
        <charset val="238"/>
      </rPr>
      <t>Nabava i dobava lajsna parketa i laminata, kompletnog materijala za postavu te postava h= 3 cm</t>
    </r>
    <r>
      <rPr>
        <sz val="10"/>
        <rFont val="Arial"/>
        <family val="2"/>
        <charset val="238"/>
      </rPr>
      <t xml:space="preserve"> ili približno na pripremljenu podlogu. Lajsne moraju biti iste boje i uzorka kao laminat i parket. Radovi se izvode na pozicijama gdje su prethodno uklonjene lajsne  radi ojačanja zidova. Akriliranje spojeva parket-lajsna i lajsna zid uključeno u cijenu. Akril na spoju parket - lajsna prilagoditi boji parketa. Stvarna količina utvrdit će se na licu mjesta u dogovoru s Nadzornim inženjerom. Prije početka obavezna je suglasnost Nadzornog inženjera. Obračun po m1 ugrađene lajsne.</t>
    </r>
  </si>
  <si>
    <t>MINISTARSTVO PROSTORNOGA UREĐENJA, GRADITELJSTVA I DRŽAVNE IMOVINE
OIB: 95093210687
Ulica Republike Austrije 20, 10 000 Zagreb</t>
  </si>
  <si>
    <t>Zagreb, listopad 2024.</t>
  </si>
  <si>
    <r>
      <t xml:space="preserve">a) </t>
    </r>
    <r>
      <rPr>
        <b/>
        <sz val="10"/>
        <rFont val="Arial"/>
        <family val="2"/>
      </rPr>
      <t>Priprema podloge.</t>
    </r>
    <r>
      <rPr>
        <sz val="10"/>
        <rFont val="Arial"/>
        <family val="2"/>
      </rPr>
      <t xml:space="preserve">
Uklanjanje morta iz sljubnica opeke u dubini od 2 cm. Sljubnice (fuge) se produbljuju pažljivo bez razaranja bočnih stijenki opeke i kamena.
Dozvoljeno je strojno i ručno čišćenje uz odobrenje nadzora. Čišćenje zidova od ostataka prašine, masnoće, ulja, hrđe i slabo prionljivih dijelova. Postupak se izvodi dok se ne dobije čista i kvalitetna podloga. Nakon toga podlogu navlažiti kako bi se spriječila ubrzana dehidracija morta.</t>
    </r>
  </si>
  <si>
    <r>
      <t xml:space="preserve">b) </t>
    </r>
    <r>
      <rPr>
        <b/>
        <sz val="10"/>
        <rFont val="Arial"/>
        <family val="2"/>
      </rPr>
      <t>Ugradnja morta.</t>
    </r>
    <r>
      <rPr>
        <sz val="10"/>
        <rFont val="Arial"/>
        <family val="2"/>
      </rPr>
      <t xml:space="preserve">
Nabava i ugradnja reparaturnog morta tlačne čvrstoće ≥15MPa, maksimalne debljine zrna 1 mm. Podlogu je potrebno izravnati. Predviđena potrošnja materijala: 1,85 kg/m2/mm debljine</t>
    </r>
  </si>
  <si>
    <r>
      <t xml:space="preserve">c) </t>
    </r>
    <r>
      <rPr>
        <b/>
        <sz val="10"/>
        <rFont val="Arial"/>
        <family val="2"/>
      </rPr>
      <t>Ugradnja mrežice od karbonskih vlakana.</t>
    </r>
    <r>
      <rPr>
        <sz val="10"/>
        <rFont val="Arial"/>
        <family val="2"/>
      </rPr>
      <t xml:space="preserve">
Nabava i ugradnja mrežice od karbonskih vlakana. Karakteristike mrežice:  
Vlačna čvrstoća u uzdužnom smjeru: 70 kN/m     Vlačna čvrstoća u poprečnom smjeru: 80 kN/m
U prethodno pripremljenu i navlaženu podlogu nanosi se mort u debljini 5 mm u kojeg su u svježem stanju utiskuje mreža.
Preklapanje mreže treba biti najmanje 30 cm u oba smjera. Nakon što je mreža utisnuta u prvi sloj morta, nanosi se još jedan sloj u debljini od 5 mm. Predviđena potrošnja materijala: 1.2 m2/m2 
Obračun se vrši po m2 zida.</t>
    </r>
  </si>
  <si>
    <r>
      <t xml:space="preserve">d) </t>
    </r>
    <r>
      <rPr>
        <b/>
        <sz val="10"/>
        <rFont val="Arial"/>
        <family val="2"/>
      </rPr>
      <t>Ugradnja užadi od karbonskih vlakana</t>
    </r>
    <r>
      <rPr>
        <sz val="10"/>
        <rFont val="Arial"/>
        <family val="2"/>
      </rPr>
      <t>:        
Nabava i ugradnja FRCM užadi promjera 10 mm od karbonskih vlakana za sidrenje mreže.
Karakteristike užeta su:
Vlačna čvrstoća: ≥4830 MPa
Modul elastičnosti: 234000 MPa 
Promjer: 10 mm
Karbonska užad se ugrađuje u prethodno pripremljene rupe promjera 14 mm do projektirane dubine ovisno o debljini zida (oko 2/3 debljine zida). Uže se treba sidriti u konstrukciji, ostatak užadi (20cm) se lijepi na površinu zida. Uže se učvršćuje u konstrukciju pomoću kemijskog morta ili epoksidnom masom. Nakon stvrdnjavanja kemijskog morta/epoksidne mase unutar bušotine, oko područja bušotine ugrađuje se raspleteni dio sidra. U svježu epoksidnu masu utapaju se i zaglađuju  fine niti FRP sidra. Završno, površina oko sidra se posipa se kvarcnim pijeskom za postizanje hrapavosti podloge u svrhu postizanja jače prionljivosti. Predviđena potrošnja materijala: 1,3 kom/m2</t>
    </r>
  </si>
  <si>
    <r>
      <rPr>
        <b/>
        <sz val="10"/>
        <rFont val="Arial"/>
        <family val="2"/>
        <charset val="238"/>
      </rPr>
      <t>Demontaža sanitarija (tuš kada, kada, wc školjka + vodokotlić, bide, umivaonik)</t>
    </r>
    <r>
      <rPr>
        <sz val="10"/>
        <rFont val="Arial"/>
        <family val="2"/>
        <charset val="238"/>
      </rPr>
      <t xml:space="preserve"> na mjestima na kojima se radi ojačanje konstrukcije. Cijena uključuje sav rad,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sanitarije.</t>
    </r>
  </si>
  <si>
    <t>a) prizemlje</t>
  </si>
  <si>
    <t>d) 3. kat</t>
  </si>
  <si>
    <t>c) 2. kat</t>
  </si>
  <si>
    <r>
      <rPr>
        <b/>
        <sz val="10"/>
        <rFont val="Arial"/>
        <family val="2"/>
        <charset val="238"/>
      </rPr>
      <t>Demontaža električnih bojlera</t>
    </r>
    <r>
      <rPr>
        <sz val="10"/>
        <rFont val="Arial"/>
        <family val="2"/>
        <charset val="238"/>
      </rPr>
      <t xml:space="preserve"> u stanovima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bojlera.</t>
    </r>
  </si>
  <si>
    <t>b) 1. kat</t>
  </si>
  <si>
    <t>a) veličine 2,00-4,00 m2-vrata i odvoz na deponiju</t>
  </si>
  <si>
    <t>m3</t>
  </si>
  <si>
    <r>
      <rPr>
        <b/>
        <sz val="10"/>
        <rFont val="Arial"/>
        <family val="2"/>
        <charset val="238"/>
      </rPr>
      <t xml:space="preserve">Pažljivo uklanjanje donjeg kraka stubišta na poziciji suterena zbog oslobađanja pristupa temeljima prilikom ojačanja.  </t>
    </r>
    <r>
      <rPr>
        <sz val="10"/>
        <rFont val="Arial"/>
        <family val="2"/>
        <charset val="238"/>
      </rPr>
      <t xml:space="preserve">Pažljivo štemanje i ručno uklanjanje kraka stubišta suterena u svrhu stvaranja prostora za izvedbu novih AB temelja. Prilikom rušenja poduzeti sve mjere zaštite od zarušavanja zidova, podesta, preostalog stubišta, instalacija i opreme. Uključena zaštita/podupiranje/stabilizacija sa svim potrebnim radom, materijalom, alatom, strojevima i pričvrsnim sredstvima  te utovarom i odvozom na gradsku deponiju uz propisno zbrinjavanje. Stvarna količina utvrdit će se na licu mjesta u dogovoru s Nadzornim inženjerom. Prije početka obavezna je suglasnost Nadzornog inženjera. Radove treba izvoditi ovlašteni stručnjak odgovarajuće struke.  Obračun po m3 porušenog stubišta.
</t>
    </r>
  </si>
  <si>
    <r>
      <rPr>
        <b/>
        <sz val="10"/>
        <rFont val="Arial"/>
        <family val="2"/>
        <charset val="238"/>
      </rPr>
      <t xml:space="preserve">Iskop u zemljanom tlu </t>
    </r>
    <r>
      <rPr>
        <sz val="10"/>
        <rFont val="Arial"/>
        <family val="2"/>
        <charset val="238"/>
      </rPr>
      <t>širine do 0,5 m, a dubine do 1,2 m, za temeljne trake s utovarom i odvozom materijala od iskopa na gradsku deponiju. Obračun po m3 u zbijenom stanju. U cijenu treba uračunati sav rad, materijal, alate i strojeve potrebne za potpuno dovršenje stavke i odvoz  materijala na gradsku deponiju uz propisno zbrinjavanje. Stvarna količina utvrdit će se na licu mjesta u dogovoru s Nadzornim inženjerom. Prije početka obavezna je suglasnost Nadzornog inženjera. Radove treba izvoditi ovlašteni stručnjak odgovarajuće struke. Obračun po m3 uklonjenog zemljanog materijala.</t>
    </r>
  </si>
  <si>
    <r>
      <rPr>
        <b/>
        <sz val="10"/>
        <rFont val="Arial"/>
        <family val="2"/>
        <charset val="238"/>
      </rPr>
      <t>Uklanjanje parketa i laminata.</t>
    </r>
    <r>
      <rPr>
        <sz val="10"/>
        <rFont val="Arial"/>
        <family val="2"/>
        <charset val="238"/>
      </rPr>
      <t xml:space="preserve"> Uklanjanje izvesti ručnim alatima uz dužnu pažnju kako se ne bi dodatno oštetila nosiva struktura. U cijenu treba uračunati sav rad, materijal, alate i strojeve potrebne za potpuno dovršenje stavke i odvoz  materijala na gradsku deponiju uz propisno zbrinjavanje. Stvarna količina utvrdit će se na licu mjesta u dogovoru s Nadzornim inženjerom. Radove treba izvoditi ovlašteni stručnjak odgovarajuće struke. Obračun po m2 parketa.</t>
    </r>
  </si>
  <si>
    <r>
      <rPr>
        <b/>
        <sz val="10"/>
        <rFont val="Arial"/>
        <family val="2"/>
        <charset val="238"/>
      </rPr>
      <t xml:space="preserve">Popravak pukotina na stubišnim podestima, međupodestima i stubišnim krakovima. </t>
    </r>
    <r>
      <rPr>
        <sz val="10"/>
        <rFont val="Arial"/>
        <family val="2"/>
        <charset val="238"/>
      </rPr>
      <t>Izvođač može primijeniti sustav bilo kojeg  dobavljača, samo taj sustav mora biti certificiran i jednakovrijedan sustavu navedenom u nastavku. Svi radovi se moraju izvoditi prema tehničkim uputama proizvođača sustava. Izvedbu sustava treba pratiti tehnolog proizvođača sustava, a njegov angažman tijekom izvedbe sustava treba uračunati u jediničnu cijenu svake stavke. Odluku o potrebi i količini injektiranja pukotina u zidovima donijet će nadzorni inženjer uz konzultaciju sa projektantom nakon obijanja žbuke i mogućnosti potpunog uvida u stanje zida i veličinu pukotina. Obračun po m1 injektirane pukotine. Faze radova:</t>
    </r>
  </si>
  <si>
    <r>
      <t xml:space="preserve">a) </t>
    </r>
    <r>
      <rPr>
        <b/>
        <sz val="10"/>
        <rFont val="Arial"/>
        <family val="2"/>
        <charset val="238"/>
      </rPr>
      <t>Ugradnja pakera:</t>
    </r>
    <r>
      <rPr>
        <sz val="10"/>
        <rFont val="Arial"/>
        <family val="2"/>
        <charset val="238"/>
      </rPr>
      <t xml:space="preserve">
Rupe se buše prema pukotini linijski u razmaku od 10- 15 cm, pod kutom od 45° s odmakom od 8-10 cm od pukotine. Promjer rupe iznosi 10 mm. Rupe se buše tako da se presjeca pukotina. Prije ugradnje pakera rupe je potrebno ispuhati zrakom pod pritiskom kako prašina ne bi smetala prilikom prodiranja epoksidne smole. Preporuka je koristiti packere 10/110 mm.</t>
    </r>
  </si>
  <si>
    <r>
      <t xml:space="preserve">b) </t>
    </r>
    <r>
      <rPr>
        <b/>
        <sz val="10"/>
        <rFont val="Arial"/>
        <family val="2"/>
        <charset val="238"/>
      </rPr>
      <t>Površinsko brtvljenje pukotine:</t>
    </r>
    <r>
      <rPr>
        <sz val="10"/>
        <rFont val="Arial"/>
        <family val="2"/>
        <charset val="238"/>
      </rPr>
      <t xml:space="preserve">
Nakon ugradnje pakera, ukoliko je pukotina šira od 0,1 mm potrebno je pukotinu površinski zatvoriti epoksidnim ljepilom kako bi se spriječilo istjecanje smole.
Karakteristike epoksidnog ljepila su: Tlačna čvrstoća 82 N/mm2, Modul elastičnosti 8600N/mm2, čvrstoća prijanjanja ≥2.9 N/mm2, koeficijent toplinskog istezanja αT=3.9 x 10-5 K-1. Nakon injektiranja potrebno je uloniti pakere i rupe zatvoriti sa brzovezujućim mortom.</t>
    </r>
  </si>
  <si>
    <r>
      <t xml:space="preserve">c) </t>
    </r>
    <r>
      <rPr>
        <b/>
        <sz val="10"/>
        <rFont val="Arial"/>
        <family val="2"/>
        <charset val="238"/>
      </rPr>
      <t>Injektiranje</t>
    </r>
    <r>
      <rPr>
        <sz val="10"/>
        <rFont val="Arial"/>
        <family val="2"/>
        <charset val="238"/>
      </rPr>
      <t xml:space="preserve">
Injektiranje pukotina epoksidnom smolom. Karakteristike smole su: tlačna čvrstoća 60 N/mm2, savojna vlačna čvrstoća 45,7 N/mm2, Modul elastičnosti 2600 N/mm2, viskoznost 310 mPa*s, izduženje pri prekidu 6.1%. Injektiranje se izvodi jednokomponentnom klipnom pumpom. Tlak injektiranje je od 30 do 100 bara. Točan tlak se prilagođava prilikom izvođenja radova. Stavka obuhvaća sav rad, opremu i materijal.</t>
    </r>
  </si>
  <si>
    <t>a) lokalna sanacija</t>
  </si>
  <si>
    <r>
      <rPr>
        <b/>
        <sz val="10"/>
        <rFont val="Arial"/>
        <family val="2"/>
        <charset val="238"/>
      </rPr>
      <t>Prezidavanje uklonjenih dijelova postojećih pregradnih zidova</t>
    </r>
    <r>
      <rPr>
        <sz val="10"/>
        <rFont val="Arial"/>
        <family val="2"/>
        <charset val="238"/>
      </rPr>
      <t>. Prezidavanje se izvodi na zidovima čiji su dijelovi uklonjeni radi izvedbe dvoslojnog daskanja. Prezidavanje se izvodi u visini cca 15 cm od vrha zida gdje prolaze nove daske. Zidovi su debljine 15 cm. Potrebno je odprašiti i isprati spojne dijelove i ponovno izvesti istu strukturu ziđa s istim materijalom. Popravci se obavljaju zazidavanjem prethodno uklonjenih dijelova zidova u produžnom mortu 1:2:6 materijalom kao postojeći zid. U cijenu treba uračunati sav rad, dopremu, materijal, alate i skele potrebne za potpuno dovršenje stavke. Stvarna količina utvrdit će se na licu mjesta u dogovoru s Nadzornim inženjerom. Prije početka obavezna je suglasnost Nadzornog inženjera. Obračun se vrši po m2 izvedenog zida.</t>
    </r>
  </si>
  <si>
    <r>
      <rPr>
        <b/>
        <sz val="10"/>
        <rFont val="Arial"/>
        <family val="2"/>
        <charset val="238"/>
      </rPr>
      <t>Prezidavanje uklonjenih dijelova postojećih pregradnih zidova</t>
    </r>
    <r>
      <rPr>
        <sz val="10"/>
        <rFont val="Arial"/>
        <family val="2"/>
        <charset val="238"/>
      </rPr>
      <t>. Prezidavanje se izvodi na zidovima čiji su dijelovi uklonjeni radi izvedbe torkret betona. Prezidavanje se izvodi u širini cca 10 cm na spojevima zidova. Zidovi su debljine 10 cm. Potrebno je odprašiti i isprati spojne dijelove i ponovno izvesti istu strukturu ziđa s istim materijalom. Popravci se obavljaju zazidavanjem prethodno uklonjenih dijelova zidova u produžnom mortu 1:2:6 materijalom kao postojeći zid. U cijenu treba uračunati sav rad, dopremu, materijal, alate i skele potrebne za potpuno dovršenje stavke. Stvarna količina utvrdit će se na licu mjesta u dogovoru s Nadzornim inženjerom. Prije početka obavezna je suglasnost Nadzornog inženjera. Obračun se vrši po m2 izvedenog zida.</t>
    </r>
  </si>
  <si>
    <r>
      <rPr>
        <b/>
        <sz val="10"/>
        <rFont val="Arial"/>
        <family val="2"/>
        <charset val="238"/>
      </rPr>
      <t>Bušenje rupa u postojeći AB temelj</t>
    </r>
    <r>
      <rPr>
        <sz val="10"/>
        <rFont val="Arial"/>
        <family val="2"/>
        <charset val="238"/>
      </rPr>
      <t xml:space="preserve"> za postavu armaturnih šipki za bočni spoj novog AB temelja sa postojećim na poziciji ispod novih AB zidova. Izbušene rupe se čiste i otprašuju kao priprema za postavu armaturnih šipki. U tako pripremljene rupe se utiskuje brzovezujuće ljepilo te se ugrađuju armaturne šipke. Dubine, promjeri i međusobni razmaci rupa opisani su u karakterističnom detalju svake radnje. U cijenu treba uračunati sav rad, materijal, alate i strojeve potrebne za potpuno dovršenje stavke. Stvarna količina utvrdit će se na licu mjesta u dogovoru s Nadzornim inženjerom. Prije početka obavezna je suglasnost Nadzornog inženjera. Radove treba izvoditi ovlašteni stručnjak odgovarajuće struke. Armaturne šipke su iskazane u stavci armature. Predviđena potrošnja brzovezujućeg ljepila: 22,62 ml/kom. Obračun po broju ubušenih rupa.</t>
    </r>
  </si>
  <si>
    <t>ARMIRANOBETONSKI RADOVI</t>
  </si>
  <si>
    <t>Opći uvjeti i napomene:
Jedinična cijena armiranobetonskih radova sadrži:
- sav rad, uključivo pomoćni;
- sav materijal, osnovni i pomoćni;
- radnu skelu bez obzira na njenu visinu, a fasadna skela je posebno obračunata;
- sve unutarnje pretovare, transporte i manipulacije;
- zaštitu prozora, vrata, izloga i sl. i demontažu zaštite nakon završetka radova.
- primjena mjera zaštite na radu i drugih važećih propisa.</t>
  </si>
  <si>
    <r>
      <rPr>
        <b/>
        <sz val="10"/>
        <rFont val="Arial"/>
        <family val="2"/>
        <charset val="238"/>
      </rPr>
      <t>Izvedba novih AB temeljnih traka uz postojeće temelje.</t>
    </r>
    <r>
      <rPr>
        <sz val="10"/>
        <rFont val="Arial"/>
        <family val="2"/>
        <charset val="238"/>
      </rPr>
      <t xml:space="preserve"> Nabava, dobava i ugradnja betona C 30/37 za izradu AB temeljnih traka uz postojeće temelje. Nove temeljne trake dimenzija širine 25 cm i visine kao postojeći temelji. Ispod traka izvesti zaštitni sloj betona 5 cm. Betonirati uz obavezno vibriranje. U jediničnu cijenu uključeno zaštita/podupiranje/ stabilizacija sa svim potrebnim radom, materijalom i pričvrsnim sredstvima. Uključeno betoniranje betonske posteljice na tlu debljine 5 cm betonom klase C 16/20 ispod temelja.  Stvarna količina utvrdit će se na licu mjesta u dogovoru s Nadzornim inženjerom. Prije početka obavezna je suglasnost Nadzornog inženjera. Radove treba izvoditi ovlašteni stručnjak odgovarajuće struke. Obračun je po m3  ugrađenog betona i m2 oplate.</t>
    </r>
  </si>
  <si>
    <t>a) Beton C 30/37. Obračun po m3.</t>
  </si>
  <si>
    <t>b) Oplata. Obračun po m2.</t>
  </si>
  <si>
    <t>c) Beton C 16/20. Obračun po m3.</t>
  </si>
  <si>
    <r>
      <rPr>
        <b/>
        <sz val="10"/>
        <rFont val="Arial"/>
        <family val="2"/>
        <charset val="238"/>
      </rPr>
      <t>Izvedba AB donjeg stubišnog kraka na poziciji suterena.</t>
    </r>
    <r>
      <rPr>
        <sz val="10"/>
        <rFont val="Arial"/>
        <family val="2"/>
        <charset val="238"/>
      </rPr>
      <t xml:space="preserve"> Nabava, dobava i ugradnja betona C 25/30 za izradu AB stubišta dimenzija kao prethodno srušeno.  Betonirati uz obavezno vibriranje. Prilikom betoniranja poduzeti sve mjere zaštite od zarušavanja zidova, krakova stubišta, podesta i međupodesta. U jediničnu cijenu uključeno zaštita/podupiranje/stabilizacija sa svim potrebnim radom, materijalom i pričvrsnim sredstvima. Stvarna količina utvrdit će se na licu mjesta u dogovoru s Nadzornim inženjerom. Prije početka obavezna je suglasnost Nadzornog inženjera. Radove treba izvoditi ovlašteni stručnjak odgovarajuće struke. Obračun je po m3  ugrađenog betona.</t>
    </r>
  </si>
  <si>
    <t>a) Beton. Obračun po m3.</t>
  </si>
  <si>
    <t>kg</t>
  </si>
  <si>
    <t xml:space="preserve">a) Potrebno je ukloniti mort iz sljubnica u dubini od 10 do 15 mm, te je površinu zida potrebno očistiti, navlažiti vodom i poprskati cementnim mlijekom. </t>
  </si>
  <si>
    <t>b) Nanošenje prvog sloja cementnog morta u debljini od 20 do 30 mm i tlačne čvrstoće 20 do 30 MPa. Torkretiranje je potrebno izvoditi od dna prema vrhu zida, a otpadni materijal je potrebno trenutno ukloniti. Slojeve torkreta je potrebno oblikovati prelaskom mlaznice pod pritiskom.</t>
  </si>
  <si>
    <r>
      <rPr>
        <b/>
        <sz val="10"/>
        <rFont val="Arial"/>
        <family val="2"/>
        <charset val="238"/>
      </rPr>
      <t>Montaža prethodno demontiranih električnih bojlera</t>
    </r>
    <r>
      <rPr>
        <sz val="10"/>
        <rFont val="Arial"/>
        <family val="2"/>
        <charset val="238"/>
      </rPr>
      <t xml:space="preserve"> u stanovima na mjestima na kojima se radi ojačanje konstrukcije. Cijena uključuje sav rad, skladištenje na gradilišnoj deponiji,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bojlera.</t>
    </r>
  </si>
  <si>
    <r>
      <rPr>
        <b/>
        <sz val="10"/>
        <rFont val="Arial"/>
        <family val="2"/>
        <charset val="238"/>
      </rPr>
      <t>Nabava, dobava i ugradnja unutarnjih stolarskih, aluminijskih, PVC i bravarskih vrata, nadsvjetla i stijena</t>
    </r>
    <r>
      <rPr>
        <sz val="10"/>
        <rFont val="Arial"/>
        <family val="2"/>
        <charset val="238"/>
      </rPr>
      <t xml:space="preserve"> zajedno s pragovima i slično radi rušenja pregradnih zidova u etaži suterena te njihov odvoz na gradski deponiji. U cijenu stavke uključiti sav rad, materijal i alate potrebne za potpuno dovršenje stavke. Ovi radovi evidentiraju se u građevinski dnevnik. Stvarna količina utvrdit će se na licu mjesta  u dogovoru s Nadzornim inženjerom. Radove treba izvoditi ovlašteni stručnjak odgovarajuće struke. </t>
    </r>
  </si>
  <si>
    <t xml:space="preserve">a) veličine 2,00 - 4,00 m2-vrata </t>
  </si>
  <si>
    <r>
      <rPr>
        <b/>
        <sz val="10"/>
        <rFont val="Arial"/>
        <family val="2"/>
        <charset val="238"/>
      </rPr>
      <t xml:space="preserve">Nabava dobava i ugradnja višeslojnog parketa klase "Rustik", d=2,4 cm. </t>
    </r>
    <r>
      <rPr>
        <sz val="10"/>
        <rFont val="Arial"/>
        <family val="2"/>
        <charset val="238"/>
      </rPr>
      <t>Parket polagati u ljepilo na već pripremljenu podlogu od cementnog estriha. Cijena uključuje kompletan rad i materijal te trokratno lakiranje poda prvoklasnim mat lakom na bazi vode. Stvarna količina utvrdit će se na licu mjesta u dogovoru s nadzornim inženjerom. Prije početka obvezna je suglasnost Nadzornog inženjera.</t>
    </r>
    <r>
      <rPr>
        <b/>
        <sz val="10"/>
        <rFont val="Arial"/>
        <family val="2"/>
        <charset val="238"/>
      </rPr>
      <t xml:space="preserve"> </t>
    </r>
    <r>
      <rPr>
        <sz val="10"/>
        <rFont val="Arial"/>
        <family val="2"/>
        <charset val="238"/>
      </rPr>
      <t xml:space="preserve"> Obračun po m2 ugrađene obloge.</t>
    </r>
  </si>
  <si>
    <r>
      <rPr>
        <b/>
        <sz val="10"/>
        <rFont val="Arial"/>
        <family val="2"/>
        <charset val="238"/>
      </rPr>
      <t>Nabava i dobava keramike, materijala za postavu keramike te opločenje zidova i podova</t>
    </r>
    <r>
      <rPr>
        <sz val="10"/>
        <rFont val="Arial"/>
        <family val="2"/>
        <charset val="238"/>
      </rPr>
      <t xml:space="preserve"> keramičkim zidnim i podnim pločicama u građevinskom ljepilu s istovarom, skladištenjem i razmještanjem pločica. </t>
    </r>
    <r>
      <rPr>
        <b/>
        <sz val="10"/>
        <rFont val="Arial"/>
        <family val="2"/>
        <charset val="238"/>
      </rPr>
      <t>Radovi se izvode na pozicijama gdje je prethodno uklonjena keramika na zidovima ili podu radi sanacije te mjestima potencijalnih oštećenja.</t>
    </r>
    <r>
      <rPr>
        <sz val="10"/>
        <rFont val="Arial"/>
        <family val="2"/>
        <charset val="238"/>
      </rPr>
      <t xml:space="preserve"> Pločice se  fugiraju cementnom fugir masom. U jedinične cijene uključen je vezni i brtveni materijal, plastični tipski profili koji se ugrađuju na spojevima zid - zid, zid - pod i pod - pod, te čišćenje keramike nakon opločenja i fugiranja od ostataka ljepila i fugir mase sa sredstvom. Pločice dimenzija 45X45cm debljine 9 mm, I. klase, za zidnu i podnu ugradnju, protuklizne širina fuge 2 mm. Stvarna količina utvrdit će se na licu mjesta u dogovoru s Nadzornim inženjerom. Obračun po m2 ugrađene keramike.</t>
    </r>
  </si>
  <si>
    <r>
      <rPr>
        <b/>
        <sz val="10"/>
        <rFont val="Arial"/>
        <family val="2"/>
        <charset val="238"/>
      </rPr>
      <t xml:space="preserve">Nabava, dobava materijala i izvedba vanjske vertikalne fasade zgrade na pozicijama izvedbe  izvedbe ojačanja zidova torkret betonom izvedbom žbuke. </t>
    </r>
    <r>
      <rPr>
        <sz val="10"/>
        <rFont val="Arial"/>
        <family val="2"/>
        <charset val="238"/>
      </rPr>
      <t>Stavka uključuje popravak svih prethodno obijenih slojeva zida do pune gotovosti u svim slojevima te debljini i ravnini kao i prije obijanja. Ovi radovi evidentiraju se u građevinski dnevnik. U cijenu treba uračunati sav rad, dopremu, materijal, alate i strojeve potrebne za potpuno dovršenje stavke. Stvarna količina utvrdit će se na licu mjesta u dogovoru s Nadzornim inženjerom. Prije početka obavezna je suglasnost Nadzornog inženjera. Radove treba izvoditi ovlašteni stručnjak odgovarajuće struke. Obračun po m2 za kompletan rad i materijal sa završnim slojem.</t>
    </r>
  </si>
  <si>
    <r>
      <rPr>
        <b/>
        <sz val="10"/>
        <rFont val="Arial"/>
        <family val="2"/>
        <charset val="238"/>
      </rPr>
      <t>Nabava, doprema i zamjena kabela NYM 3x1,5 mm2</t>
    </r>
    <r>
      <rPr>
        <sz val="10"/>
        <rFont val="Arial"/>
        <family val="2"/>
        <charset val="238"/>
      </rPr>
      <t xml:space="preserve"> na mjestima gdje je oštečen postojeći kabel ili ga je potrebno zamijeniti zbog duljine postojećeg. 
Cijena uključuje sav rad,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metru kabela.</t>
    </r>
  </si>
  <si>
    <r>
      <rPr>
        <b/>
        <sz val="10"/>
        <rFont val="Arial"/>
        <family val="2"/>
        <charset val="238"/>
      </rPr>
      <t>Nabava, doprema i zamjena kabela NYM 3x2,5 mm2</t>
    </r>
    <r>
      <rPr>
        <sz val="10"/>
        <rFont val="Arial"/>
        <family val="2"/>
        <charset val="238"/>
      </rPr>
      <t xml:space="preserve"> na mjestima gdje je oštečen postojeći kabel ili ga je potrebno zamijeniti zbog duljine postojećeg. Cijena uključuje sav rad,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metru kabela.</t>
    </r>
  </si>
  <si>
    <r>
      <rPr>
        <b/>
        <sz val="10"/>
        <rFont val="Arial"/>
        <family val="2"/>
        <charset val="238"/>
      </rPr>
      <t>Nabava, doprema i zamjena koaksijalnog kabela 75 Ohma SAT17 na mjestima gdje je oštečen postojeći kabel</t>
    </r>
    <r>
      <rPr>
        <sz val="10"/>
        <rFont val="Arial"/>
        <family val="2"/>
        <charset val="238"/>
      </rPr>
      <t>. Cijena uključuje sav rad,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metru kabela.</t>
    </r>
  </si>
  <si>
    <r>
      <rPr>
        <b/>
        <sz val="10"/>
        <rFont val="Arial"/>
        <family val="2"/>
        <charset val="238"/>
      </rPr>
      <t>Nabava, doprema i zamjena kabela UTP cat.6 na mjestima gdje je oštečen postojeći kabel.</t>
    </r>
    <r>
      <rPr>
        <sz val="10"/>
        <rFont val="Arial"/>
        <family val="2"/>
        <charset val="238"/>
      </rPr>
      <t xml:space="preserve"> Cijena uključuje sav rad,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metru kabela.</t>
    </r>
  </si>
  <si>
    <r>
      <rPr>
        <b/>
        <sz val="10"/>
        <rFont val="Arial"/>
        <family val="2"/>
        <charset val="238"/>
      </rPr>
      <t xml:space="preserve">Pripremni radovi uključuju sve radnje na zaštiti vrata, prozora, ograde i instalacija </t>
    </r>
    <r>
      <rPr>
        <sz val="10"/>
        <rFont val="Arial"/>
        <family val="2"/>
        <charset val="238"/>
      </rPr>
      <t>od oštećenja</t>
    </r>
    <r>
      <rPr>
        <b/>
        <sz val="10"/>
        <rFont val="Arial"/>
        <family val="2"/>
        <charset val="238"/>
      </rPr>
      <t xml:space="preserve"> </t>
    </r>
    <r>
      <rPr>
        <sz val="10"/>
        <rFont val="Arial"/>
        <family val="2"/>
        <charset val="238"/>
      </rPr>
      <t>korištenja radnih ljestvi, skela, pokretnih skela i platformi te od padanja materijala, opreme alata i slično PVC folijom ili kartonom. Po dovršetku radova sve treba vratiti u prvobitni položaj i stanje prije početka sanacije. Ovi radovi evidentiraju se u građevinski dnevnik. Stvarna količina utvrdit će se na licu mjesta u dogovoru s Nadzornim inženjerom. Prije početka obavezna je suglasnost Nadzornog inženjera. Radove treba izvoditi ovlašteni stručnjak odgovarajuće struke. Obračun je po m2 svih provedenih pripremnih radova.</t>
    </r>
  </si>
  <si>
    <r>
      <rPr>
        <b/>
        <sz val="10"/>
        <rFont val="Arial"/>
        <family val="2"/>
        <charset val="238"/>
      </rPr>
      <t>Pažljiva demontaža postojećih unutarnjih stolarskih, aluminijskih, PVC i bravarskih vrata, nadsvjetla i stijena</t>
    </r>
    <r>
      <rPr>
        <sz val="10"/>
        <rFont val="Arial"/>
        <family val="2"/>
        <charset val="238"/>
      </rPr>
      <t xml:space="preserve"> zajedno s pragovima i slično radi rušenja pregradnih zidova zbog izvedbe torkreta i odvoz na gradski deponij. U cijenu stavke uključiti sav rad, materijal i alate potrebne za potpuno dovršenje stavke. U cijenu uključiti i odvoz  materijala na gradsku deponiju uz propisno zbrinjavanje stolarije koja neće biti ponovo monitirana. Ovi radovi evidentiraju se u građevinski dnevnik. Stvarna količina utvrdit će se na licu mjesta  u dogovoru s Nadzornim inženjerom. Radove treba izvoditi ovlašteni stručnjak odgovarajuće struke. </t>
    </r>
  </si>
  <si>
    <r>
      <rPr>
        <b/>
        <sz val="10"/>
        <rFont val="Arial"/>
        <family val="2"/>
        <charset val="238"/>
      </rPr>
      <t>Obijanje fasadne obloge vanjskih zidova/pročelja zgrade,</t>
    </r>
    <r>
      <rPr>
        <sz val="10"/>
        <rFont val="Arial"/>
        <family val="2"/>
        <charset val="238"/>
      </rPr>
      <t xml:space="preserve"> obiti i skinuti slojeve do čiste konstrukcije gdje je potrebno izvesti ojačanje torkreta. Stvarna količina utvrdit će se na licu mjesta u dogovoru s Nadzornim inženjerom. Prije početka obavezna je suglasnost Nadzornog inženjera. Radove treba izvoditi ovlašteni stručnjak odgovarajuće struke. Obračun je po m2 uklonjene žbuke s bojom i očišćene površine ziđa.</t>
    </r>
  </si>
  <si>
    <r>
      <t>Pažljivo šlicanje i ručno rušenje postojećih pregradnih zidova od opeke  na etažama prizemlja, 1., 2. i 3. kata</t>
    </r>
    <r>
      <rPr>
        <sz val="10"/>
        <rFont val="Arial"/>
        <family val="2"/>
        <charset val="238"/>
      </rPr>
      <t xml:space="preserve"> cca 10 cm na spojevima zidova radi provlačenja armature prilikom ojačanja zidova torkretom. Prilikom rušenja poduzeti sve mjere zaštite od zarušavanja zidova, instalacija i opreme. U jediničnu cijenu uključeno zaštita/ podupiranje/ stabilizacija sa svim potrebnim radom, materijalom i pričvrsnim sredstvima. Radove treba izvoditi ovlašteni stručnjak odgovarajuće struke. Obračun po m2 uklonjenog zida.</t>
    </r>
  </si>
  <si>
    <r>
      <t xml:space="preserve">Uklanjanje cijelih pregradnih zidova od pune opeke u etaži suterena </t>
    </r>
    <r>
      <rPr>
        <sz val="10"/>
        <rFont val="Arial"/>
        <family val="2"/>
        <charset val="238"/>
      </rPr>
      <t>radi izvedbe temelja torkerta koji idu uz temelje postojećih zidova i trebaju biti u kontinuitetu. Pažljivo obaviti rušenje da  ne bi došlo do urušavanja nosivih elemenata i instalacija. Materijal nastao razgradnjom treba ukloniti, odvesti i zbrinuti na gradskoj deponiji. Stvarna količina utvrdit će se na licu mjesta u dogovoru s Nadzornim inženjerom. Prije početka obavezna je suglasnost Nadzornog inženjera. Radove treba izvoditi ovlašteni stručnjak odgovarajuće struke. Cijena po m3 uklonjenog zida.</t>
    </r>
  </si>
  <si>
    <r>
      <rPr>
        <b/>
        <sz val="10"/>
        <rFont val="Arial"/>
        <family val="2"/>
        <charset val="238"/>
      </rPr>
      <t>Bušenje rupa za postavu armaturnih šipki</t>
    </r>
    <r>
      <rPr>
        <sz val="10"/>
        <rFont val="Arial"/>
        <family val="2"/>
        <charset val="238"/>
      </rPr>
      <t xml:space="preserve"> </t>
    </r>
    <r>
      <rPr>
        <b/>
        <sz val="10"/>
        <rFont val="Arial"/>
        <family val="2"/>
        <charset val="238"/>
      </rPr>
      <t>(ankera) na međupodestima u stubištu.</t>
    </r>
    <r>
      <rPr>
        <sz val="10"/>
        <rFont val="Arial"/>
        <family val="2"/>
        <charset val="238"/>
      </rPr>
      <t xml:space="preserve"> Zidovi stubišta se po vertikali na mjestu međupodesta i  povezuju armaturnim sidrima. Buše se rupe za sidrenje promjera 14 mm. Rupe se buše svakih 15 cm kroz njih provlače šipke promjera 12 mm. Šipke promjera 12 mm se ugrađuju zajedno sa epoksidnom smolom. Stvarna količina utvrdit će se na licu mjesta u dogovoru s Nadzornim inženjerom. Prije početka obavezna je suglasnost Nadzornog inženjera. Obračun po komadu.
</t>
    </r>
  </si>
  <si>
    <r>
      <rPr>
        <b/>
        <sz val="10"/>
        <rFont val="Arial"/>
        <family val="2"/>
        <charset val="238"/>
      </rPr>
      <t>Bušenje rupa kroz stubišne krakove</t>
    </r>
    <r>
      <rPr>
        <sz val="10"/>
        <rFont val="Arial"/>
        <family val="2"/>
        <charset val="238"/>
      </rPr>
      <t xml:space="preserve"> za postavu armaturnih šipki. Buše se rupe promjera 14 mm, jedna po stepenici, kako bi se mogla ugraditi armaturna šipka promjera 12 cm. Armaturna šipka se ugrađuje zajedno sa epoksidnom smolom. Armaturne šipke se ugrađuju radi nastavka armature zidova ispod stubišnog kraka sa zidovima iznad stubišnog kraka.. Armaturne šipke su iskazane u stavci armature. Stvarna količina utvrdit će se na licu mjesta u dogovoru s Nadzornim inženjerom. Prije početka obavezna je suglasnost Nadzornog inženjera. Obračun po komadu.
</t>
    </r>
  </si>
  <si>
    <r>
      <rPr>
        <b/>
        <sz val="10"/>
        <rFont val="Arial"/>
        <family val="2"/>
      </rPr>
      <t xml:space="preserve">Jednostrana sanacija opečnih zidova sustavom tkanine od karbonskih vlakana (FRCM sustav) lokalno na potrebnim pozicijama. </t>
    </r>
    <r>
      <rPr>
        <sz val="10"/>
        <rFont val="Arial"/>
        <family val="2"/>
      </rPr>
      <t xml:space="preserve">Izvedbu sustava treba pratiti tehnolog proizvođača sustava, a njegov angažman tijekom izvedbe sustava treba uračunati u jediničnu cijenu svake stavke. Svi radovi se moraju izvoditi prema tehničkim uputama proizvođača sustava. Stvarna količina utvrdit će se na licu mjesta u dogovoru s Nadzornim inženjerom. Obračun po m2 površine opečnog zida saniranog FRCM sustavom. Svi otvori na zidu se odbijaju, a špalete se obračunavaju po m2 (bez primjene koeficijenata razvijene širine).; na špaletama otvora se također izvodi FRCM sustav.
Faze radova:
</t>
    </r>
  </si>
  <si>
    <r>
      <rPr>
        <b/>
        <sz val="10"/>
        <rFont val="Arial"/>
        <family val="2"/>
        <charset val="238"/>
      </rPr>
      <t>Nabava, dobava materijala i izrada podgleda stropne konstrukcije od gipskartonskih ploča</t>
    </r>
    <r>
      <rPr>
        <sz val="10"/>
        <rFont val="Arial"/>
        <family val="2"/>
        <charset val="238"/>
      </rPr>
      <t xml:space="preserve"> sa pripadajućom podkonstrukcijom i potrebnim završnim profilima. Na poziciji prethodno podaskanog stropa dijela suterena, prizemlja, 1.,2. i 3.kata prema nacrtima. U cijenu treba uračunati sav rad, dopremu, materijal, alate i skele potrebne za potpuno dovršenje stavke. Stvarna količina utvrdit će se na licu mjesta u dogovoru s Nadzornim inženjerom. Prije početka obavezna je suglasnost Nadzornog inženjera. Obračun po m2 izvedenog podgleda stropa.</t>
    </r>
  </si>
  <si>
    <r>
      <rPr>
        <b/>
        <sz val="10"/>
        <rFont val="Arial"/>
        <family val="2"/>
        <charset val="238"/>
      </rPr>
      <t>Bušenje rupa i izrada "čepova" u zidovima od opeke za postavu armaturnih šipki za spoj sloja torkreta sa postojećim zidovima od opeke na pozicijama izvedbe torkreta.</t>
    </r>
    <r>
      <rPr>
        <sz val="10"/>
        <rFont val="Arial"/>
        <family val="2"/>
        <charset val="238"/>
      </rPr>
      <t xml:space="preserve"> Izbušene rupe se čiste i otprašuju kao priprema za postavu armaturnih šipki. U tako pripremljene rupe se utisuje brzovezujuće ljepilo te se ugrađuju armaturne šipke. Dubine, promjeri i međusobni razmaci rupa opisani su u karakterističnom detalju svake radnje. U cijenu treba uračunati sav rad, materijal, alate i strojeve potrebne za potpuno dovršenje stavke. Stvarna količina utvrdit će se na licu mjesta u dogovoru s Nadzornim inženjerom. Prije početka obavezna je suglasnost Nadzornog inženjera. Radove treba izvoditi ovlašteni stručnjak odgovarajuće struke. Predviđena potrošnja brzovezujućeg ljepila: 22,62 ml/kom.</t>
    </r>
  </si>
  <si>
    <r>
      <rPr>
        <b/>
        <sz val="10"/>
        <rFont val="Arial"/>
        <family val="2"/>
        <charset val="238"/>
      </rPr>
      <t xml:space="preserve">Pažljivo otvaranje prostora u stropnoj  drvenoj konstrukciji za prolazak armaturnih šipki na mjestu izvedbe ojačanja zidova torkretiranjem u osima C, D, 1, 3, 4 i 6. </t>
    </r>
    <r>
      <rPr>
        <sz val="10"/>
        <rFont val="Arial"/>
        <family val="2"/>
        <charset val="238"/>
      </rPr>
      <t xml:space="preserve"> Paziti da ne dođe do oštećenja nosivih drvenih grednika. Prilikom rušenja poduzeti sve mjere zaštite od zarušavanja zidova, stropne konstrukcije, instalacija i opreme. Uključena zaštita/podupiranje/stabilizacija sa svim potrebnim radom, materijalom, alatom, strojevima i pričvrsnim sredstvima  te utovarom i odvozom na gradsku deponiju uz propisno zbrinjavanje. Stvarna količina utvrdit će se na licu mjesta u dogovoru s Nadzornim inženjerom. Prije početka obavezna je suglasnost Nadzornog inženjera. Radove treba izvoditi ovlašteni stručnjak odgovarajuće struke.  Obračun po metru kvadratnom otvorenog prostora za prolazak armaturnih šipki.
</t>
    </r>
  </si>
  <si>
    <r>
      <rPr>
        <b/>
        <sz val="10"/>
        <rFont val="Arial"/>
        <family val="2"/>
        <charset val="238"/>
      </rPr>
      <t>Nabava, dobava i izvedba pregradnih zidova potkrovlja na poziciji postojećih</t>
    </r>
    <r>
      <rPr>
        <sz val="10"/>
        <rFont val="Arial"/>
        <family val="2"/>
        <charset val="238"/>
      </rPr>
      <t>, gipskartonskim pločama.  S obje strane zida su po dvije  GK 12,5 mm ploče, ukupne debljine zida 10 cm. Ukupna visina zida do 300 cm.
Zid se izrađuje iz jednostruke pocinčane metalne podkonstrukcije od UW i CW 100 antikorozivne zaštite klase C3 profila na udaljenosti do 62,5 cm, učvršćenih na pod i strop ili okolnu konstrukciju, na koje se obostrano učvršćuju zidni paneli. Međuprostor se ispunjava izolacijskim pločama mineralne vune d=50mm, oznaka po HRN EN 13162, vatrootpornosti A1 prema HRN EN 13501‐1, deklarirane toplinske provodljivosti po HRN EN 12667. Na mjestima ugradnje dovratnika ‐ otvora vrata, potrebno je ugraditi okvirna ojačanja od UA 100 profila, d= 2mm, a prema sugestiji montera vrata. Profili koji se učvršćuju na zid ili pod postavljaju se na sloj kita za pregradne zidove i učvršćuju vijcima. Sve prema uputi i standardima sustava prizvođača.
Reške spojeva ploča ljepljene međusobno poliuretanskim ljepilom. Spojeve pregradnih zidova s bočnim, podnim i stropnim građevnim elementima potrebno je radi zvučne izolacije zabrtviti obostrano trajo elastičnom brtvenom masom. Površine poloča prije polaganja keramike potrebno je premazati temeljnim premazom (grundiranje) za unutarnje radove a za odabrani sustav. Površine koje će biti ličene potrebno je nakon grundiranja komletno zagladiti bijelim fugirnim materijalom u sloju 4 mm, armirati kompletnu površinu staklenom mrežicom za unutarnju primjenu i zagladiti površinu prema standardu Q2. Uključivo izrada potrebnih prodora za grede, instalacije, ugradnja kutija za prekidače i utičnice i sl.
Obračun po m2 za kompletan rad i materijal.</t>
    </r>
  </si>
  <si>
    <r>
      <rPr>
        <b/>
        <sz val="10"/>
        <rFont val="Arial"/>
        <family val="2"/>
        <charset val="238"/>
      </rPr>
      <t>Pojačavanje vanjskih i unutarnjih zidova torkretiranjem</t>
    </r>
    <r>
      <rPr>
        <sz val="10"/>
        <rFont val="Arial"/>
        <family val="2"/>
        <charset val="238"/>
      </rPr>
      <t xml:space="preserve"> d=6 cm i torketom d=8 cm na zidovima u osima 1 i 6. Prije početka radova s površine zidova je potrebno ukloniti postojeću žbuku (obračunato u stavci 3.1. i 3.2.). Obračun po m2 zida, kg ugrađene armature.</t>
    </r>
  </si>
  <si>
    <t xml:space="preserve">d) Nakon povezivanja armaturne mreže sa sidrima izvodi se drugi sloj betona tako da ukupna debljina iznosi d=60 mm i d=80 mm u osima 1 i 6. </t>
  </si>
  <si>
    <r>
      <rPr>
        <b/>
        <sz val="10"/>
        <rFont val="Arial"/>
        <family val="2"/>
        <charset val="238"/>
      </rPr>
      <t>Nabava, dobava i montaža sanitarija</t>
    </r>
    <r>
      <rPr>
        <sz val="10"/>
        <rFont val="Arial"/>
        <family val="2"/>
        <charset val="238"/>
      </rPr>
      <t xml:space="preserve"> (tuš kada, kada, wc školjka + vodokotlić, bide, umivaonik) na mjestima na kojima se radi ojačanje konstrukcije. Cijena uključuje sav rad,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komadu sanitarije.</t>
    </r>
  </si>
  <si>
    <r>
      <rPr>
        <b/>
        <sz val="10"/>
        <rFont val="Arial"/>
        <family val="2"/>
        <charset val="238"/>
      </rPr>
      <t>Nabava, dobava i ugradnja instalacijskih cijevi dovoda vode, prethodno demontiranih,</t>
    </r>
    <r>
      <rPr>
        <sz val="10"/>
        <rFont val="Arial"/>
        <family val="2"/>
        <charset val="238"/>
      </rPr>
      <t xml:space="preserve"> na mjestima na kojima se radi ojačanje konstrukcije. U cijenu uključeno potrebno šlicanje zidova i podova, sav rad, dopremu, nabava materijala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</si>
  <si>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rFont val="Arial"/>
        <family val="2"/>
        <charset val="238"/>
      </rPr>
      <t>Nabava, dobava i ugradnja instalacijskih cijevi odvoda vode, prethodno demontiranih,</t>
    </r>
    <r>
      <rPr>
        <sz val="10"/>
        <rFont val="Arial"/>
        <family val="2"/>
        <charset val="238"/>
      </rPr>
      <t xml:space="preserve"> na mjestima na kojima se radi ojačanje konstrukcije. U cijenu uključeno potrebno šlicanje zidova i podova, sav rad, dopremu, nabava materijala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m1 cijevi.</t>
    </r>
  </si>
  <si>
    <r>
      <rPr>
        <b/>
        <sz val="10"/>
        <color theme="1"/>
        <rFont val="Arial"/>
        <family val="2"/>
        <charset val="238"/>
      </rPr>
      <t>Dvokomponentni hidroizolacijski premaz</t>
    </r>
    <r>
      <rPr>
        <sz val="10"/>
        <color theme="1"/>
        <rFont val="Arial"/>
        <family val="2"/>
        <charset val="238"/>
      </rPr>
      <t xml:space="preserve">
Izrada hidroizolacije na podovima, zidovima i soklu u visini od 20 cm u "mokrim" prostorijama objekta (kupaone, WC-i.)  fleksibilnom polimercementnom hidroizolacijom. Hidroizolacija se nanosi u dva sloja, između armirana mrežica, prema uputama proizvođača. Cijena uključuje dobavu i ugradbu tipske elastično spojene trake na sudaru zidova i poda. Premaz na podove nanositi po cijeloj površini. Radovi se izvode po potrebi u slučaju oštećenja postojeće hidroizolacije prostora. Stavka podrazumjeva nabavu, dovoz i ugradnju materijala, njegu nakon ugradnje, uz sav potreban rad i sretstva za rad. Obračun  po m2 površine poda, a u cijenu je uključen i vertikalni rub uz zid.</t>
    </r>
  </si>
  <si>
    <t>Dobava i ugradnja kutnog ventila 1/2" na 3/8" s ukrasnom rozetom.</t>
  </si>
  <si>
    <t>Dobava i ugradnja kuglastog ventila 5/4"</t>
  </si>
  <si>
    <r>
      <rPr>
        <b/>
        <sz val="10"/>
        <rFont val="Arial"/>
        <family val="2"/>
        <charset val="238"/>
      </rPr>
      <t>Dobava i ugradnja plastičnih podnih sifona s inox rešetkom i s odvodnim priključkom DN 50 mm</t>
    </r>
    <r>
      <rPr>
        <sz val="10"/>
        <rFont val="Arial"/>
        <family val="2"/>
        <charset val="238"/>
      </rPr>
      <t xml:space="preserve"> u kupaonicama i u zajedničkoj prostoriji u prizemlje I ulaza.</t>
    </r>
  </si>
  <si>
    <t>ZEMLJANI RADOVI</t>
  </si>
  <si>
    <r>
      <rPr>
        <b/>
        <sz val="10"/>
        <rFont val="Arial"/>
        <family val="2"/>
        <charset val="238"/>
      </rPr>
      <t>Izvedba nove betonske podne ploče suterena na mjestu rušenja stare zbog izvedbe trakastih temelja.</t>
    </r>
    <r>
      <rPr>
        <sz val="10"/>
        <rFont val="Arial"/>
        <family val="2"/>
        <charset val="238"/>
      </rPr>
      <t xml:space="preserve"> Nabava, dobava i ugradnja betona C 25/30 za izradu betonske podne ploče uključujući sloj estriha. Debljina betonske ploče je 10 cm. Betonirati uz obavezno vibriranje. U jediničnu cijenu uključeno zaštita, stabilizacija sa svim potrebnim radom, materijalom i pričvrsnim sredstvima. Stvarna količina utvrdit će se na licu mjesta u dogovoru s Nadzornim inženjerom. Prije početka obavezna je suglasnost Nadzornog inženjera. Radove treba izvoditi ovlašteni stručnjak odgovarajuće struke. Obračun je po m3 izvedene podne ploče uklučujući estrih.</t>
    </r>
  </si>
  <si>
    <r>
      <rPr>
        <b/>
        <sz val="10"/>
        <rFont val="Arial"/>
        <family val="2"/>
        <charset val="238"/>
      </rPr>
      <t>Nabava, dobava, sječenje, vezivanje i postava armature</t>
    </r>
    <r>
      <rPr>
        <sz val="10"/>
        <rFont val="Arial"/>
        <family val="2"/>
        <charset val="238"/>
      </rPr>
      <t xml:space="preserve"> za pozicije, AB temeljnih traka, AB stubišta, AB zidova te njihovo spajanje s postojećom konstrukcijom. Uključena i sva spojna armatura (šipke) za povezivanje torkreta s opečnim zidovima. Obračun po kg armature.</t>
    </r>
  </si>
  <si>
    <r>
      <rPr>
        <b/>
        <sz val="10"/>
        <rFont val="Arial"/>
        <family val="2"/>
        <charset val="238"/>
      </rPr>
      <t>Uklanjanje dijela podne ploče suterena zbog izvedbe trakastih temelja.</t>
    </r>
    <r>
      <rPr>
        <sz val="10"/>
        <rFont val="Arial"/>
        <family val="2"/>
        <charset val="238"/>
      </rPr>
      <t xml:space="preserve"> Podna ploča uklanja se na mjestima potrebnim za izvedbu nove AB temeljne trake u širini od 25 cm od postojećih zidova. Uključujući uklanjanje sloja estriha. U cijenu treba uračunati sav rad, materijal, alate i strojeve potrebne za potpuno dovršenje stavke i odvoz  materijala na gradsku deponiju uz propisno zbrinjavanje. Stvarna količina utvrdit će se na licu mjesta u dogovoru s Nadzornim inženjerom. Prije početka obavezna je suglasnost Nadzornog inženjera. Radove treba izvoditi ovlašteni stručnjak odgovarajuće struke. Obračun po m3 uklonjene podne ploče i estriha.</t>
    </r>
  </si>
  <si>
    <r>
      <rPr>
        <b/>
        <sz val="10"/>
        <rFont val="Arial"/>
        <family val="2"/>
        <charset val="238"/>
      </rPr>
      <t>Ručno uklanjanje izvedene keramike</t>
    </r>
    <r>
      <rPr>
        <sz val="10"/>
        <rFont val="Arial"/>
        <family val="2"/>
        <charset val="238"/>
      </rPr>
      <t xml:space="preserve"> sa nosivih i pregradnih zidova te podova predviđenih za ojačanje. Na pozicijama gdje se izvodi ojačanje torkretom i na pozicijama izvedbe novih temeljnih traka. Uklanjanje izvesti ručnim alatima uz dužnu pažnju kako se ne bi dodatno oštetila nosiva struktura zidova i podova. U cijenu treba uračunati sav rad, materijal, alate i strojeve potrebne za potpuno dovršenje stavke i odvoz  materijala na gradsku deponiju uz propisno zbrinjavanje. Stvarna količina utvrdit će se na licu mjesta u dogovoru s Nadzornim inženjerom. Prije početka obavezna je suglasnost Nadzornog inženjera. Radove treba izvoditi ovlašteni stručnjak odgovarajuće struke. Obračun po m2 površine.</t>
    </r>
  </si>
  <si>
    <r>
      <rPr>
        <b/>
        <sz val="10"/>
        <rFont val="Arial"/>
        <family val="2"/>
        <charset val="238"/>
      </rPr>
      <t>c) Izvedba bušotina za pakere</t>
    </r>
    <r>
      <rPr>
        <sz val="10"/>
        <rFont val="Arial"/>
        <family val="2"/>
        <charset val="238"/>
      </rPr>
      <t xml:space="preserve">
Rupe se buše u pravilnom rasteru u dubini 2/3 debljine zida. Promjer rupa se kreće od promjera φ10 do φ18 mm. Horizontalni i vertikalni razmak pakera iznosi 20 do 40 cm ako se radi o cjelovitoj konsolidaciji ziđa, a ako se radi o popunjavanju pukotina, rupe se buše naizmjenično sa svake strane pukotine na razmaku 20- 30 cm. U rupe se ugrađuju cjevčice i pričvrščuju brzo-vezajučim mortom, a sve eventualne pukotine gdje injekcijska smjesa može "procuriti" brtve se NHL mortom. Nakon zavšetka injektiranja, cjevčice se vade i rupe se zatvaraju NHL mortom. Obračunska jedninica stavke je broj bušotina.</t>
    </r>
  </si>
  <si>
    <r>
      <t>c)</t>
    </r>
    <r>
      <rPr>
        <b/>
        <sz val="10"/>
        <rFont val="Arial"/>
        <family val="2"/>
        <charset val="238"/>
      </rPr>
      <t xml:space="preserve"> Dobava i ugradnja armaturne mreže</t>
    </r>
    <r>
      <rPr>
        <sz val="10"/>
        <rFont val="Arial"/>
        <family val="2"/>
        <charset val="238"/>
      </rPr>
      <t xml:space="preserve"> (Q-335 na svim unutarnjim i vanjskim zidovima torkreta d=6 cm, osim na zabatnim zidovima koji su u osima 1 i 6 na koje ide Q785 i torkert debljine 8 cm, B500 B) na unutarnje lice zida i povezivanje armaturne mreže s prethodno ugrađenim sidrima (količina armature se odnosi na mrežu Q335 i Q785). Količina armature izračunata u stavci 5.3.</t>
    </r>
  </si>
  <si>
    <r>
      <rPr>
        <b/>
        <sz val="10"/>
        <rFont val="Arial"/>
        <family val="2"/>
        <charset val="238"/>
      </rPr>
      <t>Nabava, doprema i polaganje podžbukne instalacijske cijevi CS20 (narančasta) na mjestima gdje je oštećen postojeći kabel.</t>
    </r>
    <r>
      <rPr>
        <sz val="10"/>
        <rFont val="Arial"/>
        <family val="2"/>
        <charset val="238"/>
      </rPr>
      <t xml:space="preserve"> Cijena uključuje sav rad, probijanje i bušenje zidova, polaganje, skladištenje, materijal i opremu potrebnu za potpuno dovršenje stavke. Ovi radovi evidentiraju se u građevinski dnevnik. Stvarna količina utvrdit će se na licu mjesta u dogovoru s Nadzornim inženjerom. Prije početka obavezna je suglasnost Nadzornog inženjera. Radove treba izvoditi ovlašteni stručnjak odgovarajuće struke. Obračun po metru položene podžbukne instalacijske cijevi CS20.</t>
    </r>
  </si>
  <si>
    <r>
      <rPr>
        <b/>
        <sz val="10"/>
        <rFont val="Arial"/>
        <family val="2"/>
        <charset val="238"/>
      </rPr>
      <t>Zatrpavanje iskopa u zemljanom tlu širine 0,25 m, a dubine do 1,2 m koji je izveden za temeljne trake torkerta</t>
    </r>
    <r>
      <rPr>
        <sz val="10"/>
        <rFont val="Arial"/>
        <family val="2"/>
        <charset val="238"/>
      </rPr>
      <t>. Obračun po m3 u zbijenom stanju. U cijenu treba uračunati sav rad, materijal, alate i strojeve potrebne za potpuno dovršenje stavke.</t>
    </r>
    <r>
      <rPr>
        <b/>
        <sz val="10"/>
        <rFont val="Arial"/>
        <family val="2"/>
        <charset val="238"/>
      </rPr>
      <t xml:space="preserve"> </t>
    </r>
    <r>
      <rPr>
        <sz val="10"/>
        <rFont val="Arial"/>
        <family val="2"/>
        <charset val="238"/>
      </rPr>
      <t xml:space="preserve">Stvarna količina utvrdit će se na licu mjesta u dogovoru s Nadzornim inženjerom. Prije početka obavezna je suglasnost Nadzornog inženjera. Radove treba izvoditi ovlašteni stručnjak odgovarajuće struke.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</si>
</sst>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quot;kn&quot;_-;\-* #,##0.00\ &quot;kn&quot;_-;_-* &quot;-&quot;??\ &quot;kn&quot;_-;_-@_-"/>
    <numFmt numFmtId="165" formatCode="_-* #,##0.00\ _k_n_-;\-* #,##0.00\ _k_n_-;_-* &quot;-&quot;??\ _k_n_-;_-@_-"/>
    <numFmt numFmtId="166" formatCode="_(&quot;$&quot;* #,##0.00_);_(&quot;$&quot;* \(#,##0.00\);_(&quot;$&quot;* &quot;-&quot;??_);_(@_)"/>
    <numFmt numFmtId="167" formatCode="_-* #,##0.00\ _k_n_-;\-* #,##0.00\ _k_n_-;_-* \-??\ _k_n_-;_-@_-"/>
    <numFmt numFmtId="168" formatCode="_(&quot;kn&quot;\ * #,##0.00_);_(&quot;kn&quot;\ * \(#,##0.00\);_(&quot;kn&quot;\ * &quot;-&quot;??_);_(@_)"/>
    <numFmt numFmtId="169" formatCode="[$-41A]General"/>
    <numFmt numFmtId="170" formatCode="_-* #,##0.00\ [$€-1]_-;\-* #,##0.00\ [$€-1]_-;_-* &quot;-&quot;??\ [$€-1]_-;_-@_-"/>
    <numFmt numFmtId="171" formatCode="_-* #,##0\ [$€-1]_-;\-* #,##0\ [$€-1]_-;_-* &quot;-&quot;??\ [$€-1]_-;_-@_-"/>
    <numFmt numFmtId="172" formatCode="#,##0.00\ [$€-1]"/>
    <numFmt numFmtId="173" formatCode="#,##0.00\ [$EUR]"/>
  </numFmts>
  <fonts count="94">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name val="Arial"/>
      <family val="2"/>
      <charset val="238"/>
    </font>
    <font>
      <sz val="10"/>
      <name val="Arial CE"/>
      <charset val="238"/>
    </font>
    <font>
      <sz val="8"/>
      <name val="Arial"/>
      <family val="2"/>
    </font>
    <font>
      <b/>
      <sz val="10"/>
      <name val="Arial"/>
      <family val="2"/>
    </font>
    <font>
      <sz val="11"/>
      <name val="Arial"/>
      <family val="2"/>
    </font>
    <font>
      <sz val="10"/>
      <name val="Arial"/>
      <family val="2"/>
    </font>
    <font>
      <b/>
      <sz val="12"/>
      <name val="Arial"/>
      <family val="2"/>
    </font>
    <font>
      <sz val="10"/>
      <name val="Helv"/>
    </font>
    <font>
      <b/>
      <sz val="12"/>
      <name val="Arial"/>
      <family val="2"/>
      <charset val="238"/>
    </font>
    <font>
      <sz val="11"/>
      <name val="Arial"/>
      <family val="2"/>
    </font>
    <font>
      <b/>
      <sz val="14"/>
      <name val="Arial"/>
      <family val="2"/>
    </font>
    <font>
      <sz val="12"/>
      <name val="Arial"/>
      <family val="2"/>
    </font>
    <font>
      <sz val="8"/>
      <name val="Arial CE"/>
    </font>
    <font>
      <sz val="10"/>
      <name val="MS Sans Serif"/>
      <family val="2"/>
      <charset val="238"/>
    </font>
    <font>
      <sz val="8"/>
      <name val="Arial CE"/>
      <family val="2"/>
    </font>
    <font>
      <sz val="11"/>
      <color indexed="8"/>
      <name val="Calibri"/>
      <family val="2"/>
      <charset val="238"/>
    </font>
    <font>
      <sz val="11"/>
      <color indexed="10"/>
      <name val="Calibri"/>
      <family val="2"/>
      <charset val="238"/>
    </font>
    <font>
      <sz val="11"/>
      <color indexed="17"/>
      <name val="Calibri"/>
      <family val="2"/>
      <charset val="238"/>
    </font>
    <font>
      <u/>
      <sz val="11"/>
      <color indexed="12"/>
      <name val="Calibri"/>
      <family val="2"/>
      <charset val="238"/>
    </font>
    <font>
      <b/>
      <sz val="11"/>
      <color indexed="63"/>
      <name val="Calibri"/>
      <family val="2"/>
      <charset val="238"/>
    </font>
    <font>
      <b/>
      <sz val="18"/>
      <color indexed="56"/>
      <name val="Cambria"/>
      <family val="2"/>
      <charset val="238"/>
    </font>
    <font>
      <u/>
      <sz val="10"/>
      <color indexed="12"/>
      <name val="Arial"/>
      <family val="2"/>
      <charset val="238"/>
    </font>
    <font>
      <sz val="10"/>
      <name val="Times New Roman CE"/>
      <family val="1"/>
      <charset val="238"/>
    </font>
    <font>
      <sz val="12"/>
      <name val="Times New Roman CE"/>
      <family val="1"/>
      <charset val="238"/>
    </font>
    <font>
      <sz val="10"/>
      <name val="Helv"/>
      <family val="2"/>
    </font>
    <font>
      <sz val="10"/>
      <color indexed="8"/>
      <name val="Arial CE"/>
      <charset val="238"/>
    </font>
    <font>
      <sz val="11"/>
      <name val="Arial"/>
      <family val="2"/>
      <charset val="238"/>
    </font>
    <font>
      <sz val="10"/>
      <name val="Arial"/>
      <family val="2"/>
      <charset val="238"/>
    </font>
    <font>
      <sz val="10"/>
      <name val="Arial CE"/>
      <family val="2"/>
      <charset val="238"/>
    </font>
    <font>
      <sz val="12"/>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Helv"/>
      <charset val="204"/>
    </font>
    <font>
      <sz val="8"/>
      <name val="Times New Roman"/>
      <family val="1"/>
      <charset val="238"/>
    </font>
    <font>
      <sz val="10"/>
      <name val="Arial"/>
      <family val="2"/>
      <charset val="204"/>
    </font>
    <font>
      <sz val="10"/>
      <color indexed="8"/>
      <name val="Century Gothic"/>
      <family val="2"/>
      <charset val="238"/>
    </font>
    <font>
      <sz val="12"/>
      <color indexed="8"/>
      <name val="Arial"/>
      <family val="2"/>
    </font>
    <font>
      <sz val="12"/>
      <color indexed="8"/>
      <name val="Arial"/>
      <family val="2"/>
      <charset val="238"/>
    </font>
    <font>
      <b/>
      <i/>
      <sz val="12"/>
      <name val="CRO_Swiss_Con"/>
    </font>
    <font>
      <b/>
      <sz val="11"/>
      <name val="CRO_Swiss_Con"/>
    </font>
    <font>
      <i/>
      <sz val="11"/>
      <name val="CRO_Avant_Garde_II"/>
    </font>
    <font>
      <sz val="9"/>
      <name val="CRO_Avant_Garde"/>
    </font>
    <font>
      <b/>
      <sz val="14"/>
      <name val="CRO_Avant_Garde_II"/>
    </font>
    <font>
      <i/>
      <sz val="10"/>
      <name val="CRO_Avant_Garde_II"/>
    </font>
    <font>
      <b/>
      <sz val="11"/>
      <name val="CRO_Avant_Garde_II"/>
    </font>
    <font>
      <sz val="10"/>
      <name val="Arial CE"/>
    </font>
    <font>
      <sz val="11"/>
      <color indexed="8"/>
      <name val="Arial"/>
      <family val="2"/>
    </font>
    <font>
      <sz val="11"/>
      <color theme="1"/>
      <name val="Calibri"/>
      <family val="2"/>
      <scheme val="minor"/>
    </font>
    <font>
      <sz val="9"/>
      <color theme="1"/>
      <name val="Tahoma"/>
      <family val="2"/>
      <charset val="238"/>
    </font>
    <font>
      <u/>
      <sz val="11"/>
      <color theme="10"/>
      <name val="Calibri"/>
      <family val="2"/>
      <charset val="238"/>
    </font>
    <font>
      <sz val="11"/>
      <color theme="1"/>
      <name val="Calibri"/>
      <family val="2"/>
      <charset val="238"/>
      <scheme val="minor"/>
    </font>
    <font>
      <sz val="10"/>
      <name val="Calibri"/>
      <family val="2"/>
      <charset val="238"/>
      <scheme val="minor"/>
    </font>
    <font>
      <sz val="12"/>
      <name val="Calibri"/>
      <family val="2"/>
      <charset val="238"/>
      <scheme val="minor"/>
    </font>
    <font>
      <b/>
      <sz val="12"/>
      <name val="Calibri"/>
      <family val="2"/>
      <charset val="238"/>
      <scheme val="minor"/>
    </font>
    <font>
      <b/>
      <sz val="9"/>
      <name val="Calibri"/>
      <family val="2"/>
      <charset val="238"/>
      <scheme val="minor"/>
    </font>
    <font>
      <b/>
      <sz val="9"/>
      <name val="Tahoma"/>
      <family val="2"/>
      <charset val="238"/>
    </font>
    <font>
      <b/>
      <sz val="10"/>
      <name val="Arial"/>
      <family val="2"/>
      <charset val="238"/>
    </font>
    <font>
      <b/>
      <sz val="9"/>
      <name val="Arial"/>
      <family val="2"/>
      <charset val="238"/>
    </font>
    <font>
      <sz val="8"/>
      <name val="Arial"/>
      <family val="2"/>
      <charset val="238"/>
    </font>
    <font>
      <sz val="9"/>
      <name val="Arial"/>
      <family val="2"/>
      <charset val="238"/>
    </font>
    <font>
      <b/>
      <sz val="11"/>
      <name val="Arial"/>
      <family val="2"/>
      <charset val="238"/>
    </font>
    <font>
      <sz val="10"/>
      <color rgb="FFFF0000"/>
      <name val="Arial"/>
      <family val="2"/>
      <charset val="238"/>
    </font>
    <font>
      <b/>
      <sz val="14"/>
      <name val="Arial"/>
      <family val="2"/>
      <charset val="238"/>
    </font>
    <font>
      <sz val="10"/>
      <name val="Arial"/>
      <family val="2"/>
      <charset val="238"/>
    </font>
    <font>
      <b/>
      <sz val="10"/>
      <color rgb="FFFF0000"/>
      <name val="Arial"/>
      <family val="2"/>
      <charset val="238"/>
    </font>
    <font>
      <sz val="10"/>
      <color rgb="FF0070C0"/>
      <name val="Arial"/>
      <family val="2"/>
      <charset val="238"/>
    </font>
    <font>
      <sz val="10"/>
      <color rgb="FFFF0000"/>
      <name val="Helv"/>
      <charset val="238"/>
    </font>
    <font>
      <b/>
      <sz val="11"/>
      <color rgb="FFFF0000"/>
      <name val="Arial"/>
      <family val="2"/>
      <charset val="238"/>
    </font>
    <font>
      <b/>
      <sz val="12"/>
      <color rgb="FFFF0000"/>
      <name val="Arial"/>
      <family val="2"/>
      <charset val="238"/>
    </font>
    <font>
      <sz val="10"/>
      <color rgb="FF00B0F0"/>
      <name val="Arial"/>
      <family val="2"/>
      <charset val="238"/>
    </font>
    <font>
      <sz val="10"/>
      <color rgb="FF000000"/>
      <name val="Arial"/>
      <family val="2"/>
      <charset val="238"/>
    </font>
    <font>
      <sz val="10"/>
      <color rgb="FFFF0000"/>
      <name val="Arial"/>
      <family val="2"/>
    </font>
    <font>
      <sz val="11"/>
      <color rgb="FFFF0000"/>
      <name val="Arial"/>
      <family val="2"/>
    </font>
    <font>
      <b/>
      <sz val="10"/>
      <color rgb="FFFF0000"/>
      <name val="Arial"/>
      <family val="2"/>
    </font>
    <font>
      <sz val="12"/>
      <color rgb="FFFF0000"/>
      <name val="Arial"/>
      <family val="2"/>
    </font>
    <font>
      <b/>
      <sz val="11"/>
      <color rgb="FFFF0000"/>
      <name val="Arial"/>
      <family val="2"/>
    </font>
    <font>
      <b/>
      <sz val="9"/>
      <name val="Arial"/>
      <family val="2"/>
    </font>
    <font>
      <sz val="10"/>
      <color theme="1"/>
      <name val="Arial"/>
      <family val="2"/>
      <charset val="238"/>
    </font>
    <font>
      <b/>
      <sz val="10"/>
      <color theme="1"/>
      <name val="Arial"/>
      <family val="2"/>
      <charset val="238"/>
    </font>
  </fonts>
  <fills count="27">
    <fill>
      <patternFill patternType="none"/>
    </fill>
    <fill>
      <patternFill patternType="gray125"/>
    </fill>
    <fill>
      <patternFill patternType="solid">
        <fgColor indexed="27"/>
      </patternFill>
    </fill>
    <fill>
      <patternFill patternType="solid">
        <fgColor indexed="47"/>
      </patternFill>
    </fill>
    <fill>
      <patternFill patternType="solid">
        <fgColor indexed="26"/>
      </patternFill>
    </fill>
    <fill>
      <patternFill patternType="solid">
        <fgColor indexed="31"/>
      </patternFill>
    </fill>
    <fill>
      <patternFill patternType="solid">
        <fgColor indexed="42"/>
      </patternFill>
    </fill>
    <fill>
      <patternFill patternType="solid">
        <fgColor indexed="45"/>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57"/>
      </patternFill>
    </fill>
    <fill>
      <patternFill patternType="solid">
        <fgColor indexed="30"/>
      </patternFill>
    </fill>
    <fill>
      <patternFill patternType="solid">
        <fgColor indexed="36"/>
      </patternFill>
    </fill>
    <fill>
      <patternFill patternType="solid">
        <fgColor indexed="52"/>
      </patternFill>
    </fill>
    <fill>
      <patternFill patternType="solid">
        <fgColor indexed="53"/>
      </patternFill>
    </fill>
    <fill>
      <patternFill patternType="solid">
        <fgColor indexed="55"/>
      </patternFill>
    </fill>
    <fill>
      <patternFill patternType="solid">
        <fgColor indexed="62"/>
      </patternFill>
    </fill>
    <fill>
      <patternFill patternType="solid">
        <fgColor indexed="26"/>
        <bgColor indexed="9"/>
      </patternFill>
    </fill>
    <fill>
      <patternFill patternType="solid">
        <fgColor indexed="10"/>
      </patternFill>
    </fill>
    <fill>
      <patternFill patternType="solid">
        <fgColor rgb="FFFF0000"/>
        <bgColor indexed="64"/>
      </patternFill>
    </fill>
    <fill>
      <patternFill patternType="solid">
        <fgColor theme="0"/>
        <bgColor indexed="64"/>
      </patternFill>
    </fill>
  </fills>
  <borders count="20">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bottom style="thin">
        <color indexed="8"/>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medium">
        <color indexed="64"/>
      </top>
      <bottom style="medium">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s>
  <cellStyleXfs count="1491">
    <xf numFmtId="0" fontId="0" fillId="0" borderId="0"/>
    <xf numFmtId="0" fontId="12" fillId="0" borderId="0"/>
    <xf numFmtId="0" fontId="47" fillId="0" borderId="0"/>
    <xf numFmtId="0" fontId="49" fillId="0" borderId="0"/>
    <xf numFmtId="0" fontId="49" fillId="0" borderId="0"/>
    <xf numFmtId="0" fontId="47" fillId="0" borderId="0"/>
    <xf numFmtId="0" fontId="49" fillId="0" borderId="0"/>
    <xf numFmtId="0" fontId="12" fillId="0" borderId="0"/>
    <xf numFmtId="0" fontId="10" fillId="0" borderId="0"/>
    <xf numFmtId="0" fontId="4" fillId="0" borderId="0"/>
    <xf numFmtId="0" fontId="10" fillId="0" borderId="0"/>
    <xf numFmtId="0" fontId="4" fillId="0" borderId="0"/>
    <xf numFmtId="0" fontId="4" fillId="0" borderId="0"/>
    <xf numFmtId="0" fontId="12" fillId="0" borderId="0"/>
    <xf numFmtId="0" fontId="4" fillId="0" borderId="0"/>
    <xf numFmtId="0" fontId="20" fillId="5"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35" fillId="17"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9" borderId="0" applyNumberFormat="0" applyBorder="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10" fillId="4" borderId="1" applyNumberFormat="0" applyFont="0" applyAlignment="0" applyProtection="0"/>
    <xf numFmtId="0" fontId="10" fillId="23" borderId="1" applyNumberFormat="0" applyAlignment="0" applyProtection="0"/>
    <xf numFmtId="0" fontId="10" fillId="23" borderId="1" applyNumberFormat="0" applyAlignment="0" applyProtection="0"/>
    <xf numFmtId="0" fontId="10" fillId="23" borderId="1" applyNumberFormat="0" applyAlignment="0" applyProtection="0"/>
    <xf numFmtId="0" fontId="10" fillId="23" borderId="1" applyNumberForma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10" fillId="4" borderId="1" applyNumberFormat="0" applyFont="0" applyAlignment="0" applyProtection="0"/>
    <xf numFmtId="0" fontId="10" fillId="23" borderId="1" applyNumberForma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10"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10"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4" fillId="4" borderId="1" applyNumberFormat="0" applyFont="0" applyAlignment="0" applyProtection="0"/>
    <xf numFmtId="0" fontId="10" fillId="23" borderId="1" applyNumberFormat="0" applyAlignment="0" applyProtection="0"/>
    <xf numFmtId="4" fontId="48" fillId="0" borderId="0">
      <alignment horizontal="right"/>
      <protection locked="0"/>
    </xf>
    <xf numFmtId="0" fontId="4" fillId="0" borderId="4">
      <alignment vertical="top" wrapText="1"/>
    </xf>
    <xf numFmtId="2" fontId="4" fillId="0" borderId="4">
      <alignment horizontal="right"/>
    </xf>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8" fontId="4" fillId="0" borderId="0" applyFont="0" applyFill="0" applyBorder="0" applyAlignment="0" applyProtection="0"/>
    <xf numFmtId="169" fontId="63" fillId="0" borderId="0">
      <alignment horizontal="left" wrapText="1" indent="1"/>
    </xf>
    <xf numFmtId="0" fontId="22" fillId="6" borderId="0" applyNumberFormat="0" applyBorder="0" applyAlignment="0" applyProtection="0"/>
    <xf numFmtId="0" fontId="22" fillId="6" borderId="0" applyNumberFormat="0" applyBorder="0" applyAlignment="0" applyProtection="0"/>
    <xf numFmtId="0" fontId="20" fillId="0" borderId="0"/>
    <xf numFmtId="0" fontId="10" fillId="0" borderId="0"/>
    <xf numFmtId="0" fontId="20" fillId="0" borderId="0"/>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5" fillId="22" borderId="0" applyNumberFormat="0" applyBorder="0" applyAlignment="0" applyProtection="0"/>
    <xf numFmtId="0" fontId="35" fillId="24" borderId="0" applyNumberFormat="0" applyBorder="0" applyAlignment="0" applyProtection="0"/>
    <xf numFmtId="0" fontId="35" fillId="16"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20" borderId="0" applyNumberFormat="0" applyBorder="0" applyAlignment="0" applyProtection="0"/>
    <xf numFmtId="0" fontId="24" fillId="10" borderId="5" applyNumberFormat="0" applyAlignment="0" applyProtection="0"/>
    <xf numFmtId="0" fontId="24" fillId="10" borderId="5" applyNumberFormat="0" applyAlignment="0" applyProtection="0"/>
    <xf numFmtId="0" fontId="37" fillId="10" borderId="2" applyNumberFormat="0" applyAlignment="0" applyProtection="0"/>
    <xf numFmtId="0" fontId="37" fillId="10" borderId="2" applyNumberFormat="0" applyAlignment="0" applyProtection="0"/>
    <xf numFmtId="0" fontId="27" fillId="0" borderId="0">
      <alignment horizontal="right" vertical="top"/>
    </xf>
    <xf numFmtId="0" fontId="28" fillId="0" borderId="0">
      <alignment horizontal="justify" vertical="top" wrapText="1"/>
    </xf>
    <xf numFmtId="0" fontId="27" fillId="0" borderId="0">
      <alignment horizontal="left"/>
    </xf>
    <xf numFmtId="4" fontId="28" fillId="0" borderId="0">
      <alignment horizontal="right"/>
    </xf>
    <xf numFmtId="0" fontId="28" fillId="0" borderId="0">
      <alignment horizontal="right"/>
    </xf>
    <xf numFmtId="4" fontId="28" fillId="0" borderId="0">
      <alignment horizontal="right" wrapText="1"/>
    </xf>
    <xf numFmtId="0" fontId="28" fillId="0" borderId="0">
      <alignment horizontal="right"/>
    </xf>
    <xf numFmtId="4" fontId="28" fillId="0" borderId="0">
      <alignment horizontal="right"/>
    </xf>
    <xf numFmtId="1" fontId="48" fillId="0" borderId="0">
      <alignment horizontal="center" vertical="top"/>
      <protection locked="0"/>
    </xf>
    <xf numFmtId="49" fontId="48" fillId="0" borderId="0">
      <alignment horizontal="left" vertical="top" wrapText="1"/>
      <protection locked="0"/>
    </xf>
    <xf numFmtId="49" fontId="48" fillId="0" borderId="0">
      <alignment horizontal="center"/>
      <protection locked="0"/>
    </xf>
    <xf numFmtId="0" fontId="50" fillId="0" borderId="0" applyBorder="0" applyProtection="0">
      <alignment horizontal="right" vertical="top" wrapText="1"/>
    </xf>
    <xf numFmtId="0" fontId="36" fillId="7" borderId="0" applyNumberFormat="0" applyBorder="0" applyAlignment="0" applyProtection="0"/>
    <xf numFmtId="0" fontId="4" fillId="0" borderId="0">
      <alignment horizontal="justify" vertical="top" wrapText="1"/>
    </xf>
    <xf numFmtId="0" fontId="4" fillId="0" borderId="0">
      <alignment horizontal="justify" vertical="top" wrapText="1"/>
    </xf>
    <xf numFmtId="0" fontId="50" fillId="0" borderId="0" applyBorder="0">
      <alignment horizontal="justify" vertical="top" wrapText="1"/>
      <protection locked="0"/>
    </xf>
    <xf numFmtId="0" fontId="25" fillId="0" borderId="0" applyNumberFormat="0" applyFill="0" applyBorder="0" applyAlignment="0" applyProtection="0"/>
    <xf numFmtId="0" fontId="40" fillId="0" borderId="7" applyNumberFormat="0" applyFill="0" applyAlignment="0" applyProtection="0"/>
    <xf numFmtId="0" fontId="40" fillId="0" borderId="7" applyNumberFormat="0" applyFill="0" applyAlignment="0" applyProtection="0"/>
    <xf numFmtId="0" fontId="25" fillId="0" borderId="0" applyNumberFormat="0" applyFill="0" applyBorder="0" applyAlignment="0" applyProtection="0"/>
    <xf numFmtId="0" fontId="41" fillId="0" borderId="8" applyNumberFormat="0" applyFill="0" applyAlignment="0" applyProtection="0"/>
    <xf numFmtId="0" fontId="42" fillId="0" borderId="9" applyNumberFormat="0" applyFill="0" applyAlignment="0" applyProtection="0"/>
    <xf numFmtId="0" fontId="42" fillId="0" borderId="0" applyNumberFormat="0" applyFill="0" applyBorder="0" applyAlignment="0" applyProtection="0"/>
    <xf numFmtId="0" fontId="25" fillId="0" borderId="0" applyNumberFormat="0" applyFill="0" applyBorder="0" applyAlignment="0" applyProtection="0"/>
    <xf numFmtId="49" fontId="8" fillId="0" borderId="10">
      <alignment horizontal="left" vertical="center" wrapText="1"/>
      <protection locked="0"/>
    </xf>
    <xf numFmtId="0" fontId="53" fillId="0" borderId="0">
      <alignment horizontal="centerContinuous" vertical="center"/>
    </xf>
    <xf numFmtId="0" fontId="54" fillId="0" borderId="0">
      <alignment horizontal="center" vertical="center"/>
    </xf>
    <xf numFmtId="0" fontId="55" fillId="0" borderId="0">
      <alignment horizontal="justify" vertical="center"/>
    </xf>
    <xf numFmtId="0" fontId="33" fillId="0" borderId="0"/>
    <xf numFmtId="0" fontId="45" fillId="11" borderId="0" applyNumberFormat="0" applyBorder="0" applyAlignment="0" applyProtection="0"/>
    <xf numFmtId="0" fontId="16" fillId="0" borderId="0"/>
    <xf numFmtId="0" fontId="4" fillId="0" borderId="0"/>
    <xf numFmtId="0" fontId="16"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4" fillId="0" borderId="0"/>
    <xf numFmtId="0" fontId="4" fillId="0" borderId="0"/>
    <xf numFmtId="0" fontId="4"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4" fillId="0" borderId="0"/>
    <xf numFmtId="0" fontId="10" fillId="0" borderId="0"/>
    <xf numFmtId="0" fontId="5" fillId="0" borderId="0"/>
    <xf numFmtId="0" fontId="10"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6" fillId="0" borderId="0"/>
    <xf numFmtId="0" fontId="4" fillId="0" borderId="0"/>
    <xf numFmtId="0" fontId="6" fillId="0" borderId="0"/>
    <xf numFmtId="0" fontId="20"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5" fillId="0" borderId="0"/>
    <xf numFmtId="0" fontId="65" fillId="0" borderId="0"/>
    <xf numFmtId="0" fontId="65" fillId="0" borderId="0"/>
    <xf numFmtId="0" fontId="65" fillId="0" borderId="0"/>
    <xf numFmtId="0" fontId="65" fillId="0" borderId="0"/>
    <xf numFmtId="0" fontId="4" fillId="0" borderId="0"/>
    <xf numFmtId="0" fontId="32" fillId="0" borderId="0"/>
    <xf numFmtId="0" fontId="4" fillId="0" borderId="0"/>
    <xf numFmtId="0" fontId="4" fillId="0" borderId="0"/>
    <xf numFmtId="0" fontId="62" fillId="0" borderId="0"/>
    <xf numFmtId="0" fontId="4" fillId="0" borderId="0"/>
    <xf numFmtId="0" fontId="62" fillId="0" borderId="0"/>
    <xf numFmtId="0" fontId="4" fillId="0" borderId="0" applyNumberFormat="0" applyFont="0" applyFill="0" applyBorder="0" applyAlignment="0" applyProtection="0">
      <alignment vertical="top"/>
    </xf>
    <xf numFmtId="0" fontId="32" fillId="0" borderId="0"/>
    <xf numFmtId="0" fontId="32" fillId="0" borderId="0"/>
    <xf numFmtId="0" fontId="32" fillId="0" borderId="0"/>
    <xf numFmtId="0" fontId="32" fillId="0" borderId="0"/>
    <xf numFmtId="0" fontId="32"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5" fillId="0" borderId="0"/>
    <xf numFmtId="0" fontId="65" fillId="0" borderId="0"/>
    <xf numFmtId="0" fontId="4" fillId="0" borderId="0"/>
    <xf numFmtId="0" fontId="65" fillId="0" borderId="0"/>
    <xf numFmtId="0" fontId="4" fillId="0" borderId="0"/>
    <xf numFmtId="0" fontId="4" fillId="0" borderId="0"/>
    <xf numFmtId="0" fontId="12" fillId="0" borderId="0"/>
    <xf numFmtId="4" fontId="5" fillId="0" borderId="0">
      <alignment horizontal="justify" vertical="justify"/>
    </xf>
    <xf numFmtId="3" fontId="61" fillId="0" borderId="0">
      <alignment horizontal="justify" vertical="justify"/>
    </xf>
    <xf numFmtId="4" fontId="5" fillId="0" borderId="0">
      <alignment horizontal="justify" wrapText="1"/>
    </xf>
    <xf numFmtId="0" fontId="5" fillId="0" borderId="0">
      <alignment horizontal="justify"/>
    </xf>
    <xf numFmtId="4" fontId="9" fillId="0" borderId="0">
      <alignment horizontal="justify"/>
    </xf>
    <xf numFmtId="0" fontId="4" fillId="0" borderId="0"/>
    <xf numFmtId="0" fontId="20" fillId="0" borderId="0"/>
    <xf numFmtId="0" fontId="17" fillId="0" borderId="0"/>
    <xf numFmtId="0" fontId="4" fillId="0" borderId="0"/>
    <xf numFmtId="0" fontId="19"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0" fontId="29" fillId="0" borderId="0"/>
    <xf numFmtId="0" fontId="4" fillId="0" borderId="0"/>
    <xf numFmtId="0" fontId="29" fillId="0" borderId="0"/>
    <xf numFmtId="0" fontId="4" fillId="0" borderId="0"/>
    <xf numFmtId="0" fontId="17" fillId="0" borderId="0"/>
    <xf numFmtId="0" fontId="19" fillId="0" borderId="0"/>
    <xf numFmtId="0" fontId="4"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9" fontId="56" fillId="0" borderId="0">
      <alignment horizontal="left" vertical="top" wrapText="1"/>
    </xf>
    <xf numFmtId="0" fontId="44" fillId="0" borderId="6" applyNumberFormat="0" applyFill="0" applyAlignment="0" applyProtection="0"/>
    <xf numFmtId="0" fontId="38" fillId="21" borderId="3" applyNumberFormat="0" applyAlignment="0" applyProtection="0"/>
    <xf numFmtId="1" fontId="50" fillId="0" borderId="0" applyFill="0" applyBorder="0" applyProtection="0">
      <alignment horizontal="center" vertical="top" wrapText="1"/>
    </xf>
    <xf numFmtId="49" fontId="57" fillId="0" borderId="0">
      <alignment horizontal="centerContinuous" vertical="top" wrapText="1"/>
    </xf>
    <xf numFmtId="0" fontId="30" fillId="0" borderId="0"/>
    <xf numFmtId="0" fontId="58" fillId="0" borderId="0">
      <alignment horizontal="justify" vertical="top"/>
    </xf>
    <xf numFmtId="0" fontId="12" fillId="0" borderId="0" applyBorder="0"/>
    <xf numFmtId="0" fontId="12" fillId="0" borderId="0"/>
    <xf numFmtId="0" fontId="12" fillId="0" borderId="0" applyBorder="0"/>
    <xf numFmtId="0" fontId="12" fillId="0" borderId="0"/>
    <xf numFmtId="0" fontId="3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6" fillId="0" borderId="11" applyNumberFormat="0" applyFill="0" applyAlignment="0" applyProtection="0"/>
    <xf numFmtId="0" fontId="46" fillId="0" borderId="11" applyNumberFormat="0" applyFill="0" applyAlignment="0" applyProtection="0"/>
    <xf numFmtId="0" fontId="59" fillId="0" borderId="12" applyNumberFormat="0" applyBorder="0" applyAlignment="0">
      <alignment horizontal="center"/>
    </xf>
    <xf numFmtId="0" fontId="43" fillId="3" borderId="2" applyNumberFormat="0" applyAlignment="0" applyProtection="0"/>
    <xf numFmtId="0" fontId="43" fillId="3" borderId="2" applyNumberFormat="0" applyAlignment="0" applyProtection="0"/>
    <xf numFmtId="4" fontId="51" fillId="0" borderId="0" applyBorder="0">
      <alignment horizontal="right" wrapText="1"/>
    </xf>
    <xf numFmtId="4" fontId="51" fillId="0" borderId="13" applyBorder="0">
      <alignment horizontal="right" wrapText="1"/>
    </xf>
    <xf numFmtId="4" fontId="52" fillId="0" borderId="0" applyBorder="0">
      <alignment horizontal="right" wrapText="1"/>
    </xf>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4" fontId="78" fillId="0" borderId="0" applyFont="0" applyFill="0" applyBorder="0" applyAlignment="0" applyProtection="0"/>
    <xf numFmtId="0" fontId="3" fillId="0" borderId="0"/>
    <xf numFmtId="0" fontId="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164" fontId="4" fillId="0" borderId="0" applyFont="0" applyFill="0" applyBorder="0" applyAlignment="0" applyProtection="0"/>
  </cellStyleXfs>
  <cellXfs count="260">
    <xf numFmtId="0" fontId="0" fillId="0" borderId="0" xfId="0"/>
    <xf numFmtId="0" fontId="11" fillId="0" borderId="0" xfId="1258" applyFont="1"/>
    <xf numFmtId="0" fontId="13" fillId="0" borderId="0" xfId="1258" applyFont="1"/>
    <xf numFmtId="0" fontId="12" fillId="0" borderId="0" xfId="1258"/>
    <xf numFmtId="0" fontId="0" fillId="0" borderId="0" xfId="0" applyAlignment="1">
      <alignment horizontal="right"/>
    </xf>
    <xf numFmtId="0" fontId="8" fillId="0" borderId="0" xfId="1258" applyFont="1" applyAlignment="1">
      <alignment horizontal="left"/>
    </xf>
    <xf numFmtId="0" fontId="14" fillId="0" borderId="0" xfId="0" applyFont="1"/>
    <xf numFmtId="0" fontId="8" fillId="0" borderId="0" xfId="0" applyFont="1" applyAlignment="1">
      <alignment horizontal="right"/>
    </xf>
    <xf numFmtId="0" fontId="9" fillId="0" borderId="0" xfId="1258" applyFont="1"/>
    <xf numFmtId="0" fontId="9" fillId="0" borderId="0" xfId="0" applyFont="1" applyAlignment="1">
      <alignment horizontal="left"/>
    </xf>
    <xf numFmtId="0" fontId="31" fillId="0" borderId="0" xfId="0" applyFont="1"/>
    <xf numFmtId="0" fontId="66" fillId="0" borderId="0" xfId="1382" applyFont="1" applyAlignment="1">
      <alignment horizontal="center"/>
    </xf>
    <xf numFmtId="2" fontId="68" fillId="0" borderId="18" xfId="1382" applyNumberFormat="1" applyFont="1" applyBorder="1" applyAlignment="1">
      <alignment vertical="center"/>
    </xf>
    <xf numFmtId="4" fontId="68" fillId="0" borderId="18" xfId="977" applyNumberFormat="1" applyFont="1" applyBorder="1" applyAlignment="1">
      <alignment horizontal="right" vertical="center"/>
    </xf>
    <xf numFmtId="0" fontId="13" fillId="0" borderId="0" xfId="1258" applyFont="1" applyAlignment="1">
      <alignment vertical="top"/>
    </xf>
    <xf numFmtId="49" fontId="9" fillId="0" borderId="0" xfId="1258" applyNumberFormat="1" applyFont="1" applyAlignment="1">
      <alignment horizontal="left" wrapText="1"/>
    </xf>
    <xf numFmtId="2" fontId="68" fillId="0" borderId="18" xfId="1382" applyNumberFormat="1" applyFont="1" applyBorder="1" applyAlignment="1">
      <alignment horizontal="center" vertical="center"/>
    </xf>
    <xf numFmtId="0" fontId="67" fillId="0" borderId="18" xfId="977" applyFont="1" applyBorder="1" applyAlignment="1">
      <alignment horizontal="center" vertical="center"/>
    </xf>
    <xf numFmtId="4" fontId="67" fillId="0" borderId="18" xfId="977" applyNumberFormat="1" applyFont="1" applyBorder="1" applyAlignment="1">
      <alignment horizontal="right" vertical="center"/>
    </xf>
    <xf numFmtId="0" fontId="70" fillId="0" borderId="0" xfId="0" applyFont="1" applyAlignment="1">
      <alignment vertical="center"/>
    </xf>
    <xf numFmtId="0" fontId="11" fillId="0" borderId="0" xfId="1258" applyFont="1" applyAlignment="1">
      <alignment vertical="top"/>
    </xf>
    <xf numFmtId="49" fontId="9" fillId="0" borderId="0" xfId="1258" applyNumberFormat="1" applyFont="1" applyAlignment="1">
      <alignment horizontal="left" vertical="top" wrapText="1"/>
    </xf>
    <xf numFmtId="0" fontId="69" fillId="0" borderId="0" xfId="1382" applyFont="1" applyAlignment="1">
      <alignment horizontal="left" vertical="top" wrapText="1"/>
    </xf>
    <xf numFmtId="49" fontId="69" fillId="0" borderId="0" xfId="1382" applyNumberFormat="1" applyFont="1" applyAlignment="1">
      <alignment vertical="top" wrapText="1"/>
    </xf>
    <xf numFmtId="0" fontId="74" fillId="0" borderId="0" xfId="1382" applyFont="1" applyAlignment="1">
      <alignment horizontal="right" vertical="center"/>
    </xf>
    <xf numFmtId="0" fontId="74" fillId="0" borderId="0" xfId="1382" applyFont="1" applyAlignment="1">
      <alignment horizontal="right" vertical="center" wrapText="1"/>
    </xf>
    <xf numFmtId="0" fontId="74" fillId="0" borderId="0" xfId="1382" applyFont="1" applyAlignment="1">
      <alignment horizontal="right" vertical="top"/>
    </xf>
    <xf numFmtId="0" fontId="4" fillId="0" borderId="0" xfId="922" applyAlignment="1">
      <alignment horizontal="left" vertical="top" wrapText="1"/>
    </xf>
    <xf numFmtId="0" fontId="4" fillId="0" borderId="0" xfId="922" applyAlignment="1">
      <alignment vertical="top" wrapText="1"/>
    </xf>
    <xf numFmtId="170" fontId="75" fillId="0" borderId="0" xfId="1419" applyNumberFormat="1" applyFont="1" applyFill="1" applyBorder="1" applyAlignment="1" applyProtection="1">
      <alignment horizontal="right" vertical="center"/>
    </xf>
    <xf numFmtId="170" fontId="71" fillId="0" borderId="0" xfId="1419" applyNumberFormat="1" applyFont="1" applyFill="1" applyBorder="1" applyAlignment="1" applyProtection="1">
      <alignment horizontal="right" vertical="center"/>
    </xf>
    <xf numFmtId="0" fontId="9" fillId="0" borderId="0" xfId="0" applyFont="1"/>
    <xf numFmtId="0" fontId="4" fillId="0" borderId="0" xfId="0" applyFont="1"/>
    <xf numFmtId="170" fontId="72" fillId="0" borderId="0" xfId="1382" applyNumberFormat="1" applyFont="1" applyAlignment="1">
      <alignment vertical="top" wrapText="1"/>
    </xf>
    <xf numFmtId="0" fontId="76" fillId="0" borderId="0" xfId="0" applyFont="1"/>
    <xf numFmtId="0" fontId="4" fillId="0" borderId="0" xfId="0" applyFont="1" applyAlignment="1" applyProtection="1">
      <alignment horizontal="center" vertical="top"/>
      <protection hidden="1"/>
    </xf>
    <xf numFmtId="0" fontId="4" fillId="0" borderId="0" xfId="922"/>
    <xf numFmtId="0" fontId="4" fillId="0" borderId="16" xfId="922" applyBorder="1"/>
    <xf numFmtId="0" fontId="4" fillId="0" borderId="0" xfId="922" applyAlignment="1">
      <alignment horizontal="justify" wrapText="1"/>
    </xf>
    <xf numFmtId="4" fontId="76" fillId="0" borderId="0" xfId="977" applyNumberFormat="1" applyFont="1" applyAlignment="1" applyProtection="1">
      <alignment horizontal="right"/>
      <protection locked="0"/>
    </xf>
    <xf numFmtId="170" fontId="71" fillId="0" borderId="13" xfId="1419" applyNumberFormat="1" applyFont="1" applyFill="1" applyBorder="1" applyAlignment="1" applyProtection="1">
      <alignment horizontal="right" vertical="center"/>
    </xf>
    <xf numFmtId="0" fontId="9" fillId="0" borderId="0" xfId="1258" applyFont="1" applyAlignment="1">
      <alignment horizontal="left" vertical="top"/>
    </xf>
    <xf numFmtId="0" fontId="81" fillId="0" borderId="0" xfId="1258" applyFont="1"/>
    <xf numFmtId="0" fontId="5" fillId="0" borderId="0" xfId="1258" applyFont="1"/>
    <xf numFmtId="170" fontId="75" fillId="0" borderId="0" xfId="858" applyNumberFormat="1" applyFont="1" applyFill="1" applyBorder="1" applyAlignment="1" applyProtection="1">
      <alignment horizontal="right" vertical="center"/>
    </xf>
    <xf numFmtId="0" fontId="4" fillId="0" borderId="0" xfId="0" applyFont="1" applyAlignment="1" applyProtection="1">
      <alignment horizontal="justify" vertical="top" wrapText="1"/>
      <protection hidden="1"/>
    </xf>
    <xf numFmtId="4" fontId="76" fillId="0" borderId="0" xfId="977" applyNumberFormat="1" applyFont="1" applyAlignment="1" applyProtection="1">
      <alignment horizontal="right" vertical="center"/>
      <protection locked="0"/>
    </xf>
    <xf numFmtId="4" fontId="4" fillId="0" borderId="0" xfId="977" applyNumberFormat="1" applyFont="1" applyAlignment="1" applyProtection="1">
      <alignment horizontal="right"/>
      <protection locked="0"/>
    </xf>
    <xf numFmtId="2" fontId="4" fillId="0" borderId="0" xfId="977" applyNumberFormat="1" applyFont="1" applyAlignment="1" applyProtection="1">
      <alignment horizontal="right"/>
      <protection locked="0"/>
    </xf>
    <xf numFmtId="173" fontId="4" fillId="0" borderId="0" xfId="977" applyNumberFormat="1" applyFont="1" applyAlignment="1" applyProtection="1">
      <alignment horizontal="right"/>
      <protection locked="0"/>
    </xf>
    <xf numFmtId="4" fontId="4" fillId="0" borderId="0" xfId="977" applyNumberFormat="1" applyFont="1" applyAlignment="1" applyProtection="1">
      <alignment horizontal="center"/>
      <protection locked="0"/>
    </xf>
    <xf numFmtId="173" fontId="4" fillId="0" borderId="0" xfId="0" applyNumberFormat="1" applyFont="1" applyAlignment="1" applyProtection="1">
      <alignment horizontal="left" vertical="top" wrapText="1"/>
      <protection locked="0"/>
    </xf>
    <xf numFmtId="0" fontId="71" fillId="0" borderId="13" xfId="0" applyFont="1" applyBorder="1" applyAlignment="1" applyProtection="1">
      <alignment horizontal="center" vertical="top"/>
      <protection hidden="1"/>
    </xf>
    <xf numFmtId="0" fontId="4" fillId="0" borderId="0" xfId="922" applyAlignment="1" applyProtection="1">
      <alignment horizontal="center" vertical="top"/>
      <protection hidden="1"/>
    </xf>
    <xf numFmtId="170" fontId="71" fillId="0" borderId="13" xfId="858" applyNumberFormat="1" applyFont="1" applyFill="1" applyBorder="1" applyAlignment="1" applyProtection="1">
      <alignment horizontal="right" vertical="center"/>
    </xf>
    <xf numFmtId="171" fontId="71" fillId="0" borderId="13" xfId="1419" applyNumberFormat="1" applyFont="1" applyFill="1" applyBorder="1" applyAlignment="1" applyProtection="1">
      <alignment horizontal="right" vertical="center"/>
    </xf>
    <xf numFmtId="171" fontId="71" fillId="0" borderId="0" xfId="1419" applyNumberFormat="1" applyFont="1" applyFill="1" applyBorder="1" applyAlignment="1" applyProtection="1">
      <alignment horizontal="right" vertical="center"/>
    </xf>
    <xf numFmtId="4" fontId="10" fillId="0" borderId="0" xfId="977" applyNumberFormat="1" applyAlignment="1" applyProtection="1">
      <alignment horizontal="right"/>
      <protection locked="0"/>
    </xf>
    <xf numFmtId="0" fontId="5" fillId="0" borderId="0" xfId="1258" applyFont="1" applyAlignment="1">
      <alignment wrapText="1"/>
    </xf>
    <xf numFmtId="49" fontId="9" fillId="0" borderId="0" xfId="0" applyNumberFormat="1" applyFont="1"/>
    <xf numFmtId="4" fontId="10" fillId="0" borderId="0" xfId="0" applyNumberFormat="1" applyFont="1" applyAlignment="1" applyProtection="1">
      <alignment horizontal="right"/>
      <protection hidden="1"/>
    </xf>
    <xf numFmtId="0" fontId="71" fillId="0" borderId="0" xfId="0" applyFont="1" applyAlignment="1" applyProtection="1">
      <alignment horizontal="center" vertical="top"/>
      <protection hidden="1"/>
    </xf>
    <xf numFmtId="4" fontId="4" fillId="0" borderId="0" xfId="977" applyNumberFormat="1" applyFont="1" applyAlignment="1" applyProtection="1">
      <alignment horizontal="right" vertical="center"/>
      <protection locked="0"/>
    </xf>
    <xf numFmtId="0" fontId="75" fillId="0" borderId="13" xfId="922" applyFont="1" applyBorder="1" applyAlignment="1" applyProtection="1">
      <alignment horizontal="center" vertical="center"/>
      <protection hidden="1"/>
    </xf>
    <xf numFmtId="0" fontId="4" fillId="0" borderId="0" xfId="922" applyAlignment="1" applyProtection="1">
      <alignment horizontal="left" vertical="top"/>
      <protection hidden="1"/>
    </xf>
    <xf numFmtId="170" fontId="71" fillId="0" borderId="18" xfId="1419" applyNumberFormat="1" applyFont="1" applyFill="1" applyBorder="1" applyAlignment="1" applyProtection="1">
      <alignment horizontal="right" vertical="center"/>
    </xf>
    <xf numFmtId="0" fontId="4" fillId="0" borderId="0" xfId="1382" applyFont="1" applyAlignment="1">
      <alignment horizontal="center"/>
    </xf>
    <xf numFmtId="0" fontId="72" fillId="0" borderId="19" xfId="977" applyFont="1" applyBorder="1" applyAlignment="1">
      <alignment horizontal="center" vertical="center" wrapText="1"/>
    </xf>
    <xf numFmtId="0" fontId="72" fillId="0" borderId="14" xfId="977" applyFont="1" applyBorder="1" applyAlignment="1">
      <alignment horizontal="center" vertical="center" wrapText="1"/>
    </xf>
    <xf numFmtId="3" fontId="72" fillId="0" borderId="14" xfId="977" applyNumberFormat="1" applyFont="1" applyBorder="1" applyAlignment="1">
      <alignment horizontal="center" vertical="center" wrapText="1"/>
    </xf>
    <xf numFmtId="4" fontId="91" fillId="0" borderId="14" xfId="977" applyNumberFormat="1" applyFont="1" applyBorder="1" applyAlignment="1">
      <alignment horizontal="center" vertical="center" wrapText="1"/>
    </xf>
    <xf numFmtId="4" fontId="72" fillId="0" borderId="14" xfId="977" applyNumberFormat="1" applyFont="1" applyBorder="1" applyAlignment="1">
      <alignment horizontal="center" vertical="center" wrapText="1"/>
    </xf>
    <xf numFmtId="170" fontId="72" fillId="0" borderId="15" xfId="977" applyNumberFormat="1" applyFont="1" applyBorder="1" applyAlignment="1">
      <alignment horizontal="center" vertical="center" wrapText="1"/>
    </xf>
    <xf numFmtId="0" fontId="4" fillId="0" borderId="0" xfId="1382" applyFont="1" applyAlignment="1">
      <alignment horizontal="justify"/>
    </xf>
    <xf numFmtId="0" fontId="71" fillId="0" borderId="0" xfId="1382" applyFont="1" applyAlignment="1">
      <alignment horizontal="center"/>
    </xf>
    <xf numFmtId="4" fontId="88" fillId="0" borderId="0" xfId="1382" applyNumberFormat="1" applyFont="1" applyAlignment="1">
      <alignment horizontal="right"/>
    </xf>
    <xf numFmtId="0" fontId="79" fillId="0" borderId="0" xfId="1382" applyFont="1" applyAlignment="1">
      <alignment horizontal="left"/>
    </xf>
    <xf numFmtId="170" fontId="73" fillId="0" borderId="0" xfId="1382" applyNumberFormat="1" applyFont="1"/>
    <xf numFmtId="2" fontId="13" fillId="0" borderId="18" xfId="1382" applyNumberFormat="1" applyFont="1" applyBorder="1" applyAlignment="1">
      <alignment horizontal="center" vertical="center"/>
    </xf>
    <xf numFmtId="2" fontId="13" fillId="0" borderId="18" xfId="1382" applyNumberFormat="1" applyFont="1" applyBorder="1" applyAlignment="1">
      <alignment vertical="center"/>
    </xf>
    <xf numFmtId="0" fontId="34" fillId="0" borderId="18" xfId="977" applyFont="1" applyBorder="1" applyAlignment="1">
      <alignment horizontal="center" vertical="center"/>
    </xf>
    <xf numFmtId="4" fontId="89" fillId="0" borderId="18" xfId="977" applyNumberFormat="1" applyFont="1" applyBorder="1" applyAlignment="1">
      <alignment horizontal="right"/>
    </xf>
    <xf numFmtId="4" fontId="83" fillId="0" borderId="18" xfId="977" applyNumberFormat="1" applyFont="1" applyBorder="1" applyAlignment="1">
      <alignment horizontal="right" vertical="center"/>
    </xf>
    <xf numFmtId="170" fontId="13" fillId="0" borderId="18" xfId="977" applyNumberFormat="1" applyFont="1" applyBorder="1" applyAlignment="1">
      <alignment horizontal="right" vertical="center"/>
    </xf>
    <xf numFmtId="49" fontId="75" fillId="0" borderId="18" xfId="1382" applyNumberFormat="1" applyFont="1" applyBorder="1" applyAlignment="1">
      <alignment horizontal="center" vertical="center"/>
    </xf>
    <xf numFmtId="2" fontId="75" fillId="0" borderId="18" xfId="1382" applyNumberFormat="1" applyFont="1" applyBorder="1" applyAlignment="1">
      <alignment vertical="center"/>
    </xf>
    <xf numFmtId="4" fontId="86" fillId="0" borderId="0" xfId="0" applyNumberFormat="1" applyFont="1" applyAlignment="1">
      <alignment horizontal="right"/>
    </xf>
    <xf numFmtId="170" fontId="4" fillId="0" borderId="0" xfId="0" applyNumberFormat="1" applyFont="1"/>
    <xf numFmtId="0" fontId="75" fillId="0" borderId="13" xfId="1382" applyFont="1" applyBorder="1" applyAlignment="1">
      <alignment horizontal="center" vertical="top"/>
    </xf>
    <xf numFmtId="2" fontId="75" fillId="0" borderId="13" xfId="1382" applyNumberFormat="1" applyFont="1" applyBorder="1" applyAlignment="1">
      <alignment vertical="top"/>
    </xf>
    <xf numFmtId="0" fontId="4" fillId="0" borderId="13" xfId="977" applyFont="1" applyBorder="1" applyAlignment="1">
      <alignment horizontal="center" vertical="center"/>
    </xf>
    <xf numFmtId="4" fontId="86" fillId="0" borderId="13" xfId="977" applyNumberFormat="1" applyFont="1" applyBorder="1" applyAlignment="1">
      <alignment horizontal="right"/>
    </xf>
    <xf numFmtId="4" fontId="76" fillId="0" borderId="13" xfId="977" applyNumberFormat="1" applyFont="1" applyBorder="1" applyAlignment="1">
      <alignment horizontal="right" vertical="center"/>
    </xf>
    <xf numFmtId="170" fontId="4" fillId="0" borderId="13" xfId="977" applyNumberFormat="1" applyFont="1" applyBorder="1" applyAlignment="1">
      <alignment horizontal="right" vertical="center"/>
    </xf>
    <xf numFmtId="49" fontId="4" fillId="0" borderId="0" xfId="0" applyNumberFormat="1" applyFont="1"/>
    <xf numFmtId="0" fontId="4" fillId="0" borderId="0" xfId="0" applyFont="1" applyAlignment="1">
      <alignment horizontal="left" vertical="top" wrapText="1"/>
    </xf>
    <xf numFmtId="4" fontId="86" fillId="0" borderId="0" xfId="0" applyNumberFormat="1" applyFont="1" applyAlignment="1">
      <alignment horizontal="right" wrapText="1"/>
    </xf>
    <xf numFmtId="0" fontId="76" fillId="0" borderId="0" xfId="0" applyFont="1" applyAlignment="1">
      <alignment horizontal="left" vertical="top" wrapText="1"/>
    </xf>
    <xf numFmtId="170" fontId="4" fillId="0" borderId="0" xfId="0" applyNumberFormat="1" applyFont="1" applyAlignment="1">
      <alignment horizontal="left" vertical="top" wrapText="1"/>
    </xf>
    <xf numFmtId="49" fontId="4" fillId="0" borderId="0" xfId="0" applyNumberFormat="1" applyFont="1" applyAlignment="1">
      <alignment horizontal="justify" vertical="top" wrapText="1"/>
    </xf>
    <xf numFmtId="0" fontId="4" fillId="0" borderId="0" xfId="0" applyFont="1" applyAlignment="1">
      <alignment horizontal="center"/>
    </xf>
    <xf numFmtId="4" fontId="10" fillId="0" borderId="0" xfId="0" applyNumberFormat="1" applyFont="1" applyAlignment="1">
      <alignment horizontal="right"/>
    </xf>
    <xf numFmtId="170" fontId="4" fillId="0" borderId="0" xfId="977" applyNumberFormat="1" applyFont="1" applyAlignment="1">
      <alignment horizontal="right"/>
    </xf>
    <xf numFmtId="2" fontId="4" fillId="0" borderId="0" xfId="1382" applyNumberFormat="1" applyFont="1" applyAlignment="1">
      <alignment horizontal="justify" vertical="top"/>
    </xf>
    <xf numFmtId="0" fontId="4" fillId="0" borderId="0" xfId="1382" applyFont="1" applyAlignment="1">
      <alignment horizontal="center" vertical="center"/>
    </xf>
    <xf numFmtId="4" fontId="86" fillId="0" borderId="0" xfId="1382" applyNumberFormat="1" applyFont="1" applyAlignment="1">
      <alignment horizontal="right"/>
    </xf>
    <xf numFmtId="170" fontId="4" fillId="0" borderId="0" xfId="977" applyNumberFormat="1" applyFont="1" applyAlignment="1">
      <alignment horizontal="right" vertical="center"/>
    </xf>
    <xf numFmtId="2" fontId="4" fillId="0" borderId="0" xfId="1198" applyNumberFormat="1" applyAlignment="1">
      <alignment horizontal="justify" vertical="top" wrapText="1"/>
    </xf>
    <xf numFmtId="4" fontId="10" fillId="0" borderId="0" xfId="1382" applyNumberFormat="1" applyFont="1" applyAlignment="1">
      <alignment horizontal="right"/>
    </xf>
    <xf numFmtId="0" fontId="76" fillId="25" borderId="0" xfId="0" applyFont="1" applyFill="1"/>
    <xf numFmtId="4" fontId="76" fillId="0" borderId="0" xfId="977" applyNumberFormat="1" applyFont="1" applyAlignment="1">
      <alignment horizontal="right" vertical="center"/>
    </xf>
    <xf numFmtId="2" fontId="4" fillId="0" borderId="0" xfId="1198" applyNumberFormat="1" applyAlignment="1">
      <alignment horizontal="center" wrapText="1"/>
    </xf>
    <xf numFmtId="4" fontId="76" fillId="0" borderId="0" xfId="977" applyNumberFormat="1" applyFont="1" applyAlignment="1">
      <alignment horizontal="right"/>
    </xf>
    <xf numFmtId="2" fontId="75" fillId="0" borderId="13" xfId="1382" applyNumberFormat="1" applyFont="1" applyBorder="1" applyAlignment="1">
      <alignment vertical="top" wrapText="1"/>
    </xf>
    <xf numFmtId="0" fontId="75" fillId="0" borderId="13" xfId="977" applyFont="1" applyBorder="1" applyAlignment="1">
      <alignment horizontal="left" vertical="center"/>
    </xf>
    <xf numFmtId="0" fontId="75" fillId="0" borderId="0" xfId="1382" applyFont="1" applyAlignment="1">
      <alignment horizontal="center" vertical="top"/>
    </xf>
    <xf numFmtId="2" fontId="75" fillId="0" borderId="0" xfId="1382" applyNumberFormat="1" applyFont="1" applyAlignment="1">
      <alignment vertical="top" wrapText="1"/>
    </xf>
    <xf numFmtId="0" fontId="75" fillId="0" borderId="0" xfId="977" applyFont="1" applyAlignment="1">
      <alignment horizontal="left" vertical="center"/>
    </xf>
    <xf numFmtId="0" fontId="90" fillId="0" borderId="0" xfId="977" applyFont="1" applyAlignment="1">
      <alignment horizontal="left" vertical="center"/>
    </xf>
    <xf numFmtId="49" fontId="71" fillId="0" borderId="0" xfId="1382" applyNumberFormat="1" applyFont="1" applyAlignment="1">
      <alignment horizontal="right" vertical="top"/>
    </xf>
    <xf numFmtId="2" fontId="71" fillId="0" borderId="0" xfId="1382" applyNumberFormat="1" applyFont="1" applyAlignment="1">
      <alignment vertical="top"/>
    </xf>
    <xf numFmtId="0" fontId="71" fillId="0" borderId="0" xfId="977" applyFont="1" applyAlignment="1">
      <alignment horizontal="center" vertical="center"/>
    </xf>
    <xf numFmtId="4" fontId="86" fillId="0" borderId="0" xfId="977" applyNumberFormat="1" applyFont="1" applyAlignment="1">
      <alignment horizontal="right"/>
    </xf>
    <xf numFmtId="170" fontId="71" fillId="0" borderId="0" xfId="977" applyNumberFormat="1" applyFont="1" applyAlignment="1">
      <alignment horizontal="right" vertical="center"/>
    </xf>
    <xf numFmtId="4" fontId="4" fillId="0" borderId="0" xfId="977" applyNumberFormat="1" applyFont="1" applyAlignment="1">
      <alignment horizontal="right"/>
    </xf>
    <xf numFmtId="2" fontId="4" fillId="0" borderId="0" xfId="1198" quotePrefix="1" applyNumberFormat="1" applyAlignment="1">
      <alignment horizontal="justify" vertical="top" wrapText="1"/>
    </xf>
    <xf numFmtId="4" fontId="10" fillId="0" borderId="0" xfId="977" applyNumberFormat="1" applyAlignment="1">
      <alignment horizontal="right"/>
    </xf>
    <xf numFmtId="4" fontId="4" fillId="0" borderId="0" xfId="977" applyNumberFormat="1" applyFont="1" applyAlignment="1">
      <alignment horizontal="right" vertical="center"/>
    </xf>
    <xf numFmtId="4" fontId="4" fillId="0" borderId="0" xfId="1382" applyNumberFormat="1" applyFont="1" applyAlignment="1">
      <alignment horizontal="right" vertical="center"/>
    </xf>
    <xf numFmtId="4" fontId="4" fillId="0" borderId="0" xfId="1382" applyNumberFormat="1" applyFont="1" applyAlignment="1">
      <alignment horizontal="right"/>
    </xf>
    <xf numFmtId="0" fontId="4" fillId="26" borderId="0" xfId="0" applyFont="1" applyFill="1"/>
    <xf numFmtId="0" fontId="4" fillId="0" borderId="0" xfId="0" applyFont="1" applyAlignment="1">
      <alignment wrapText="1"/>
    </xf>
    <xf numFmtId="4" fontId="4" fillId="0" borderId="0" xfId="196" applyNumberFormat="1" applyFont="1" applyFill="1" applyBorder="1" applyAlignment="1" applyProtection="1">
      <alignment horizontal="right"/>
    </xf>
    <xf numFmtId="2" fontId="10" fillId="0" borderId="0" xfId="1198" quotePrefix="1" applyNumberFormat="1" applyFont="1" applyAlignment="1">
      <alignment horizontal="justify" vertical="top" wrapText="1"/>
    </xf>
    <xf numFmtId="0" fontId="10" fillId="0" borderId="0" xfId="1382" applyFont="1" applyAlignment="1">
      <alignment horizontal="center"/>
    </xf>
    <xf numFmtId="170" fontId="10" fillId="0" borderId="0" xfId="977" applyNumberFormat="1" applyAlignment="1">
      <alignment horizontal="right"/>
    </xf>
    <xf numFmtId="4" fontId="76" fillId="0" borderId="0" xfId="1382" applyNumberFormat="1" applyFont="1" applyAlignment="1">
      <alignment horizontal="right"/>
    </xf>
    <xf numFmtId="2" fontId="4" fillId="0" borderId="0" xfId="1198" quotePrefix="1" applyNumberFormat="1" applyAlignment="1">
      <alignment horizontal="justify" vertical="center" wrapText="1"/>
    </xf>
    <xf numFmtId="9" fontId="80" fillId="0" borderId="0" xfId="0" applyNumberFormat="1" applyFont="1"/>
    <xf numFmtId="9" fontId="76" fillId="0" borderId="0" xfId="0" applyNumberFormat="1" applyFont="1"/>
    <xf numFmtId="0" fontId="76" fillId="0" borderId="0" xfId="0" applyFont="1" applyAlignment="1">
      <alignment wrapText="1"/>
    </xf>
    <xf numFmtId="2" fontId="71" fillId="0" borderId="0" xfId="1198" applyNumberFormat="1" applyFont="1" applyAlignment="1">
      <alignment horizontal="justify" vertical="top" wrapText="1"/>
    </xf>
    <xf numFmtId="0" fontId="84" fillId="0" borderId="0" xfId="0" applyFont="1" applyAlignment="1">
      <alignment horizontal="left" wrapText="1"/>
    </xf>
    <xf numFmtId="172" fontId="4" fillId="0" borderId="0" xfId="977" applyNumberFormat="1" applyFont="1" applyAlignment="1">
      <alignment horizontal="right"/>
    </xf>
    <xf numFmtId="9" fontId="76" fillId="0" borderId="0" xfId="0" applyNumberFormat="1" applyFont="1" applyAlignment="1">
      <alignment horizontal="left"/>
    </xf>
    <xf numFmtId="0" fontId="86" fillId="0" borderId="0" xfId="0" applyFont="1" applyAlignment="1">
      <alignment horizontal="left" vertical="top" wrapText="1"/>
    </xf>
    <xf numFmtId="0" fontId="4" fillId="0" borderId="0" xfId="0" applyFont="1" applyAlignment="1">
      <alignment horizontal="justify" vertical="top" wrapText="1"/>
    </xf>
    <xf numFmtId="0" fontId="86" fillId="0" borderId="0" xfId="0" applyFont="1"/>
    <xf numFmtId="4" fontId="10" fillId="0" borderId="0" xfId="1382" applyNumberFormat="1" applyFont="1" applyAlignment="1">
      <alignment horizontal="center"/>
    </xf>
    <xf numFmtId="170" fontId="4" fillId="0" borderId="0" xfId="977" applyNumberFormat="1" applyFont="1" applyAlignment="1">
      <alignment horizontal="center"/>
    </xf>
    <xf numFmtId="2" fontId="4" fillId="0" borderId="0" xfId="0" applyNumberFormat="1" applyFont="1" applyAlignment="1">
      <alignment horizontal="center" wrapText="1"/>
    </xf>
    <xf numFmtId="0" fontId="84" fillId="0" borderId="0" xfId="922" applyFont="1" applyAlignment="1">
      <alignment horizontal="justify" vertical="top" wrapText="1"/>
    </xf>
    <xf numFmtId="0" fontId="84" fillId="0" borderId="0" xfId="1382" applyFont="1" applyAlignment="1">
      <alignment horizontal="center"/>
    </xf>
    <xf numFmtId="173" fontId="4" fillId="0" borderId="0" xfId="977" applyNumberFormat="1" applyFont="1" applyAlignment="1">
      <alignment horizontal="right"/>
    </xf>
    <xf numFmtId="2" fontId="4" fillId="0" borderId="0" xfId="977" applyNumberFormat="1" applyFont="1" applyAlignment="1">
      <alignment horizontal="right"/>
    </xf>
    <xf numFmtId="0" fontId="75" fillId="0" borderId="0" xfId="977" applyFont="1" applyAlignment="1">
      <alignment horizontal="center" vertical="center"/>
    </xf>
    <xf numFmtId="2" fontId="4" fillId="0" borderId="13" xfId="977" applyNumberFormat="1" applyFont="1" applyBorder="1" applyAlignment="1">
      <alignment horizontal="right" vertical="center"/>
    </xf>
    <xf numFmtId="0" fontId="4" fillId="0" borderId="0" xfId="0" quotePrefix="1" applyFont="1" applyAlignment="1">
      <alignment horizontal="justify" vertical="top" wrapText="1"/>
    </xf>
    <xf numFmtId="170" fontId="71" fillId="0" borderId="0" xfId="0" applyNumberFormat="1" applyFont="1" applyAlignment="1">
      <alignment horizontal="left" vertical="top" wrapText="1"/>
    </xf>
    <xf numFmtId="0" fontId="4" fillId="0" borderId="0" xfId="977" applyFont="1" applyAlignment="1">
      <alignment horizontal="center" vertical="center" wrapText="1"/>
    </xf>
    <xf numFmtId="4" fontId="76" fillId="0" borderId="0" xfId="977" quotePrefix="1" applyNumberFormat="1" applyFont="1" applyAlignment="1">
      <alignment horizontal="right" vertical="center"/>
    </xf>
    <xf numFmtId="4" fontId="4" fillId="0" borderId="13" xfId="196" applyNumberFormat="1" applyFont="1" applyFill="1" applyBorder="1" applyAlignment="1" applyProtection="1">
      <alignment horizontal="right"/>
    </xf>
    <xf numFmtId="170" fontId="71" fillId="0" borderId="13" xfId="977" applyNumberFormat="1" applyFont="1" applyBorder="1" applyAlignment="1">
      <alignment horizontal="right"/>
    </xf>
    <xf numFmtId="4" fontId="86" fillId="0" borderId="13" xfId="977" applyNumberFormat="1" applyFont="1" applyBorder="1" applyAlignment="1">
      <alignment horizontal="right" vertical="center"/>
    </xf>
    <xf numFmtId="4" fontId="4" fillId="0" borderId="13" xfId="977" applyNumberFormat="1" applyFont="1" applyBorder="1" applyAlignment="1">
      <alignment horizontal="right" vertical="center"/>
    </xf>
    <xf numFmtId="0" fontId="76" fillId="0" borderId="0" xfId="0" applyFont="1" applyAlignment="1">
      <alignment horizontal="center" wrapText="1"/>
    </xf>
    <xf numFmtId="0" fontId="86" fillId="0" borderId="0" xfId="0" applyFont="1" applyAlignment="1">
      <alignment horizontal="right" wrapText="1"/>
    </xf>
    <xf numFmtId="173" fontId="76" fillId="0" borderId="0" xfId="977" applyNumberFormat="1" applyFont="1" applyAlignment="1">
      <alignment horizontal="right"/>
    </xf>
    <xf numFmtId="0" fontId="4" fillId="0" borderId="0" xfId="0" applyFont="1" applyAlignment="1">
      <alignment horizontal="center" wrapText="1"/>
    </xf>
    <xf numFmtId="4" fontId="10" fillId="0" borderId="0" xfId="0" applyNumberFormat="1" applyFont="1" applyAlignment="1">
      <alignment horizontal="right" wrapText="1"/>
    </xf>
    <xf numFmtId="4" fontId="86" fillId="0" borderId="0" xfId="1382" applyNumberFormat="1" applyFont="1" applyAlignment="1">
      <alignment horizontal="right" vertical="center"/>
    </xf>
    <xf numFmtId="173" fontId="4" fillId="0" borderId="0" xfId="977" applyNumberFormat="1" applyFont="1" applyAlignment="1">
      <alignment horizontal="right" vertical="center"/>
    </xf>
    <xf numFmtId="173" fontId="4" fillId="0" borderId="13" xfId="977" applyNumberFormat="1" applyFont="1" applyBorder="1" applyAlignment="1">
      <alignment horizontal="right" vertical="center"/>
    </xf>
    <xf numFmtId="170" fontId="71" fillId="0" borderId="13" xfId="0" applyNumberFormat="1" applyFont="1" applyBorder="1" applyAlignment="1">
      <alignment horizontal="left" vertical="center" wrapText="1"/>
    </xf>
    <xf numFmtId="2" fontId="82" fillId="0" borderId="0" xfId="1382" applyNumberFormat="1" applyFont="1" applyAlignment="1">
      <alignment vertical="top" wrapText="1"/>
    </xf>
    <xf numFmtId="4" fontId="87" fillId="0" borderId="13" xfId="977" applyNumberFormat="1" applyFont="1" applyBorder="1" applyAlignment="1">
      <alignment horizontal="left"/>
    </xf>
    <xf numFmtId="0" fontId="4" fillId="0" borderId="0" xfId="977" applyFont="1" applyAlignment="1">
      <alignment horizontal="center"/>
    </xf>
    <xf numFmtId="4" fontId="4" fillId="0" borderId="0" xfId="1382" applyNumberFormat="1" applyFont="1" applyAlignment="1">
      <alignment horizontal="left" vertical="center"/>
    </xf>
    <xf numFmtId="0" fontId="92" fillId="0" borderId="0" xfId="922" quotePrefix="1" applyFont="1" applyAlignment="1">
      <alignment horizontal="justify" vertical="top" wrapText="1"/>
    </xf>
    <xf numFmtId="0" fontId="4" fillId="0" borderId="0" xfId="922" applyAlignment="1">
      <alignment wrapText="1"/>
    </xf>
    <xf numFmtId="0" fontId="71" fillId="0" borderId="0" xfId="922" applyFont="1" applyAlignment="1">
      <alignment wrapText="1"/>
    </xf>
    <xf numFmtId="4" fontId="4" fillId="0" borderId="0" xfId="0" applyNumberFormat="1" applyFont="1" applyAlignment="1">
      <alignment horizontal="right" wrapText="1"/>
    </xf>
    <xf numFmtId="0" fontId="75" fillId="0" borderId="13" xfId="1382" applyFont="1" applyBorder="1" applyAlignment="1">
      <alignment horizontal="center" vertical="center"/>
    </xf>
    <xf numFmtId="2" fontId="75" fillId="0" borderId="13" xfId="1382" applyNumberFormat="1" applyFont="1" applyBorder="1" applyAlignment="1">
      <alignment horizontal="left" vertical="center" wrapText="1"/>
    </xf>
    <xf numFmtId="170" fontId="71" fillId="0" borderId="13" xfId="0" applyNumberFormat="1" applyFont="1" applyBorder="1" applyAlignment="1">
      <alignment horizontal="center" vertical="center" wrapText="1"/>
    </xf>
    <xf numFmtId="0" fontId="75" fillId="0" borderId="0" xfId="1382" applyFont="1" applyAlignment="1">
      <alignment horizontal="center" vertical="center"/>
    </xf>
    <xf numFmtId="2" fontId="75" fillId="0" borderId="0" xfId="1382" applyNumberFormat="1" applyFont="1" applyAlignment="1">
      <alignment horizontal="left" vertical="center" wrapText="1"/>
    </xf>
    <xf numFmtId="170" fontId="71" fillId="0" borderId="0" xfId="0" applyNumberFormat="1" applyFont="1" applyAlignment="1">
      <alignment horizontal="center" vertical="center" wrapText="1"/>
    </xf>
    <xf numFmtId="170" fontId="71" fillId="0" borderId="0" xfId="0" applyNumberFormat="1" applyFont="1" applyAlignment="1">
      <alignment horizontal="left" wrapText="1"/>
    </xf>
    <xf numFmtId="2" fontId="5" fillId="0" borderId="0" xfId="1382" applyNumberFormat="1" applyFont="1" applyAlignment="1">
      <alignment vertical="top" wrapText="1"/>
    </xf>
    <xf numFmtId="2" fontId="5" fillId="0" borderId="0" xfId="1382" quotePrefix="1" applyNumberFormat="1" applyFont="1" applyAlignment="1">
      <alignment vertical="top" wrapText="1"/>
    </xf>
    <xf numFmtId="0" fontId="5" fillId="0" borderId="0" xfId="977" applyFont="1" applyAlignment="1">
      <alignment horizontal="center"/>
    </xf>
    <xf numFmtId="2" fontId="75" fillId="0" borderId="13" xfId="1382" quotePrefix="1" applyNumberFormat="1" applyFont="1" applyBorder="1" applyAlignment="1">
      <alignment vertical="top" wrapText="1"/>
    </xf>
    <xf numFmtId="170" fontId="71" fillId="0" borderId="13" xfId="0" applyNumberFormat="1" applyFont="1" applyBorder="1" applyAlignment="1">
      <alignment horizontal="left" wrapText="1"/>
    </xf>
    <xf numFmtId="2" fontId="75" fillId="0" borderId="0" xfId="1382" quotePrefix="1" applyNumberFormat="1" applyFont="1" applyAlignment="1">
      <alignment vertical="top" wrapText="1"/>
    </xf>
    <xf numFmtId="0" fontId="75" fillId="0" borderId="0" xfId="977" applyFont="1" applyAlignment="1">
      <alignment horizontal="center"/>
    </xf>
    <xf numFmtId="0" fontId="8" fillId="0" borderId="13" xfId="977" applyFont="1" applyBorder="1" applyAlignment="1">
      <alignment horizontal="center" vertical="center"/>
    </xf>
    <xf numFmtId="4" fontId="10" fillId="0" borderId="13" xfId="977" applyNumberFormat="1" applyBorder="1" applyAlignment="1">
      <alignment horizontal="right" vertical="center"/>
    </xf>
    <xf numFmtId="4" fontId="8" fillId="0" borderId="13" xfId="977" applyNumberFormat="1" applyFont="1" applyBorder="1" applyAlignment="1">
      <alignment horizontal="right" vertical="center"/>
    </xf>
    <xf numFmtId="49" fontId="8" fillId="0" borderId="0" xfId="1382" applyNumberFormat="1" applyFont="1" applyAlignment="1">
      <alignment horizontal="right" vertical="top"/>
    </xf>
    <xf numFmtId="4" fontId="86" fillId="0" borderId="0" xfId="922" applyNumberFormat="1" applyFont="1" applyAlignment="1">
      <alignment horizontal="left" vertical="top" wrapText="1"/>
    </xf>
    <xf numFmtId="4" fontId="4" fillId="0" borderId="0" xfId="922" applyNumberFormat="1" applyAlignment="1">
      <alignment horizontal="left" vertical="top" wrapText="1"/>
    </xf>
    <xf numFmtId="0" fontId="4" fillId="0" borderId="0" xfId="922" applyAlignment="1">
      <alignment horizontal="center"/>
    </xf>
    <xf numFmtId="4" fontId="10" fillId="0" borderId="0" xfId="922" applyNumberFormat="1" applyFont="1"/>
    <xf numFmtId="4" fontId="4" fillId="0" borderId="0" xfId="922" applyNumberFormat="1" applyAlignment="1">
      <alignment horizontal="left" wrapText="1"/>
    </xf>
    <xf numFmtId="0" fontId="75" fillId="0" borderId="13" xfId="1382" applyFont="1" applyBorder="1" applyAlignment="1">
      <alignment horizontal="left" vertical="center"/>
    </xf>
    <xf numFmtId="0" fontId="75" fillId="0" borderId="0" xfId="1382" applyFont="1" applyAlignment="1">
      <alignment horizontal="left" vertical="center"/>
    </xf>
    <xf numFmtId="0" fontId="10" fillId="0" borderId="0" xfId="977" applyAlignment="1">
      <alignment horizontal="center"/>
    </xf>
    <xf numFmtId="170" fontId="8" fillId="0" borderId="0" xfId="0" applyNumberFormat="1" applyFont="1" applyAlignment="1">
      <alignment horizontal="center" wrapText="1"/>
    </xf>
    <xf numFmtId="170" fontId="72" fillId="0" borderId="0" xfId="0" applyNumberFormat="1" applyFont="1" applyAlignment="1">
      <alignment horizontal="center" vertical="center" wrapText="1"/>
    </xf>
    <xf numFmtId="170" fontId="72" fillId="0" borderId="13" xfId="0" applyNumberFormat="1" applyFont="1" applyBorder="1" applyAlignment="1">
      <alignment horizontal="center" vertical="center" wrapText="1"/>
    </xf>
    <xf numFmtId="49" fontId="4" fillId="0" borderId="17" xfId="1382" applyNumberFormat="1" applyFont="1" applyBorder="1" applyAlignment="1">
      <alignment horizontal="left" vertical="center"/>
    </xf>
    <xf numFmtId="0" fontId="77" fillId="0" borderId="17" xfId="1382" applyFont="1" applyBorder="1" applyAlignment="1">
      <alignment vertical="center"/>
    </xf>
    <xf numFmtId="0" fontId="71" fillId="0" borderId="17" xfId="1382" applyFont="1" applyBorder="1" applyAlignment="1">
      <alignment horizontal="center" vertical="center"/>
    </xf>
    <xf numFmtId="4" fontId="88" fillId="0" borderId="17" xfId="1382" applyNumberFormat="1" applyFont="1" applyBorder="1" applyAlignment="1">
      <alignment horizontal="right"/>
    </xf>
    <xf numFmtId="4" fontId="76" fillId="0" borderId="17" xfId="977" applyNumberFormat="1" applyFont="1" applyBorder="1" applyAlignment="1">
      <alignment horizontal="right" vertical="center"/>
    </xf>
    <xf numFmtId="170" fontId="74" fillId="0" borderId="17" xfId="977" applyNumberFormat="1" applyFont="1" applyBorder="1" applyAlignment="1">
      <alignment horizontal="right" vertical="center"/>
    </xf>
    <xf numFmtId="49" fontId="71" fillId="0" borderId="0" xfId="1382" applyNumberFormat="1" applyFont="1" applyAlignment="1">
      <alignment horizontal="right" vertical="center"/>
    </xf>
    <xf numFmtId="2" fontId="71" fillId="0" borderId="0" xfId="1382" applyNumberFormat="1" applyFont="1" applyAlignment="1">
      <alignment vertical="center"/>
    </xf>
    <xf numFmtId="170" fontId="72" fillId="0" borderId="0" xfId="977" applyNumberFormat="1" applyFont="1" applyAlignment="1">
      <alignment horizontal="right" vertical="center"/>
    </xf>
    <xf numFmtId="0" fontId="71" fillId="0" borderId="0" xfId="1382" applyFont="1" applyAlignment="1">
      <alignment horizontal="right" vertical="center"/>
    </xf>
    <xf numFmtId="0" fontId="71" fillId="0" borderId="0" xfId="0" applyFont="1"/>
    <xf numFmtId="170" fontId="71" fillId="0" borderId="0" xfId="1419" applyNumberFormat="1" applyFont="1" applyFill="1" applyAlignment="1" applyProtection="1">
      <alignment horizontal="right" vertical="center"/>
    </xf>
    <xf numFmtId="2" fontId="71" fillId="0" borderId="0" xfId="0" applyNumberFormat="1" applyFont="1"/>
    <xf numFmtId="170" fontId="71" fillId="0" borderId="0" xfId="0" applyNumberFormat="1" applyFont="1"/>
    <xf numFmtId="49" fontId="13" fillId="0" borderId="18" xfId="1382" applyNumberFormat="1" applyFont="1" applyBorder="1" applyAlignment="1">
      <alignment horizontal="center" vertical="center"/>
    </xf>
    <xf numFmtId="0" fontId="76" fillId="0" borderId="0" xfId="0" applyFont="1" applyAlignment="1" applyProtection="1">
      <alignment horizontal="left" vertical="top" wrapText="1"/>
      <protection locked="0"/>
    </xf>
    <xf numFmtId="4" fontId="4" fillId="0" borderId="0" xfId="0" applyNumberFormat="1" applyFont="1" applyAlignment="1" applyProtection="1">
      <alignment horizontal="right"/>
      <protection locked="0"/>
    </xf>
    <xf numFmtId="4" fontId="76" fillId="0" borderId="0" xfId="0" applyNumberFormat="1" applyFont="1" applyAlignment="1" applyProtection="1">
      <alignment horizontal="right"/>
      <protection locked="0"/>
    </xf>
    <xf numFmtId="0" fontId="76" fillId="0" borderId="0" xfId="0" applyFont="1" applyProtection="1">
      <protection locked="0"/>
    </xf>
    <xf numFmtId="4" fontId="4" fillId="0" borderId="0" xfId="196" applyNumberFormat="1" applyFont="1" applyFill="1" applyBorder="1" applyAlignment="1" applyProtection="1">
      <alignment horizontal="right" vertical="top"/>
      <protection locked="0"/>
    </xf>
    <xf numFmtId="4" fontId="4" fillId="0" borderId="0" xfId="196" applyNumberFormat="1" applyFont="1" applyFill="1" applyBorder="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left" vertical="top" wrapText="1"/>
      <protection locked="0"/>
    </xf>
    <xf numFmtId="4" fontId="10" fillId="0" borderId="0" xfId="196" applyNumberFormat="1" applyFont="1" applyFill="1" applyBorder="1" applyAlignment="1" applyProtection="1">
      <alignment horizontal="right"/>
      <protection locked="0"/>
    </xf>
    <xf numFmtId="4" fontId="4" fillId="0" borderId="0" xfId="922" applyNumberFormat="1" applyAlignment="1" applyProtection="1">
      <alignment horizontal="left" vertical="top" wrapText="1"/>
      <protection locked="0"/>
    </xf>
    <xf numFmtId="4" fontId="4" fillId="0" borderId="0" xfId="922" applyNumberFormat="1" applyProtection="1">
      <protection locked="0"/>
    </xf>
    <xf numFmtId="0" fontId="75" fillId="0" borderId="13" xfId="977" applyFont="1" applyBorder="1" applyAlignment="1">
      <alignment horizontal="left" vertical="center"/>
    </xf>
    <xf numFmtId="49" fontId="72" fillId="0" borderId="0" xfId="1382" applyNumberFormat="1" applyFont="1" applyAlignment="1">
      <alignment horizontal="left" vertical="top" wrapText="1"/>
    </xf>
    <xf numFmtId="0" fontId="72" fillId="0" borderId="0" xfId="1382" applyFont="1" applyAlignment="1">
      <alignment horizontal="left" vertical="top" wrapText="1"/>
    </xf>
    <xf numFmtId="0" fontId="4" fillId="0" borderId="16" xfId="1382" applyFont="1" applyBorder="1" applyAlignment="1">
      <alignment horizontal="justify" vertical="top" wrapText="1"/>
    </xf>
    <xf numFmtId="0" fontId="4" fillId="0" borderId="0" xfId="1382" applyFont="1" applyAlignment="1">
      <alignment horizontal="justify" vertical="top" wrapText="1"/>
    </xf>
    <xf numFmtId="0" fontId="4" fillId="0" borderId="16" xfId="0" applyFont="1" applyBorder="1" applyAlignment="1">
      <alignment horizontal="justify" vertical="top" wrapText="1"/>
    </xf>
    <xf numFmtId="0" fontId="72" fillId="0" borderId="0" xfId="0" applyFont="1" applyAlignment="1">
      <alignment vertical="top" wrapText="1"/>
    </xf>
    <xf numFmtId="0" fontId="72" fillId="0" borderId="0" xfId="0" applyFont="1" applyAlignment="1">
      <alignment horizontal="left" vertical="top" wrapText="1"/>
    </xf>
    <xf numFmtId="0" fontId="72" fillId="0" borderId="0" xfId="1382" applyFont="1" applyAlignment="1">
      <alignment horizontal="left" vertical="center" wrapText="1"/>
    </xf>
    <xf numFmtId="0" fontId="4" fillId="0" borderId="16" xfId="0" applyFont="1" applyBorder="1" applyAlignment="1">
      <alignment horizontal="left" vertical="top" wrapText="1"/>
    </xf>
    <xf numFmtId="0" fontId="75" fillId="0" borderId="13" xfId="1382" applyFont="1" applyBorder="1" applyAlignment="1">
      <alignment horizontal="left"/>
    </xf>
    <xf numFmtId="0" fontId="5" fillId="0" borderId="13" xfId="1382" applyFont="1" applyBorder="1" applyAlignment="1">
      <alignment horizontal="left"/>
    </xf>
    <xf numFmtId="0" fontId="4" fillId="0" borderId="0" xfId="922" applyAlignment="1">
      <alignment horizontal="justify" vertical="top" wrapText="1"/>
    </xf>
    <xf numFmtId="0" fontId="13" fillId="0" borderId="18" xfId="977" applyFont="1" applyBorder="1" applyAlignment="1">
      <alignment horizontal="left" vertical="center"/>
    </xf>
    <xf numFmtId="0" fontId="4" fillId="0" borderId="0" xfId="0" applyFont="1" applyAlignment="1">
      <alignment horizontal="justify" vertical="top" wrapText="1"/>
    </xf>
    <xf numFmtId="0" fontId="75" fillId="0" borderId="13" xfId="977" applyFont="1" applyBorder="1" applyAlignment="1">
      <alignment horizontal="left"/>
    </xf>
    <xf numFmtId="0" fontId="5" fillId="0" borderId="0" xfId="1258" applyFont="1" applyAlignment="1">
      <alignment horizontal="left" vertical="top" wrapText="1"/>
    </xf>
    <xf numFmtId="0" fontId="12" fillId="0" borderId="0" xfId="1258"/>
    <xf numFmtId="0" fontId="15" fillId="0" borderId="0" xfId="1258" applyFont="1" applyAlignment="1">
      <alignment horizontal="center"/>
    </xf>
    <xf numFmtId="0" fontId="34" fillId="0" borderId="0" xfId="1258" applyFont="1" applyAlignment="1">
      <alignment horizontal="center"/>
    </xf>
    <xf numFmtId="0" fontId="4" fillId="0" borderId="0" xfId="922" applyAlignment="1">
      <alignment horizontal="left" vertical="top" wrapText="1"/>
    </xf>
    <xf numFmtId="49" fontId="69" fillId="0" borderId="0" xfId="1382" applyNumberFormat="1" applyFont="1" applyAlignment="1">
      <alignment horizontal="left" vertical="top" wrapText="1"/>
    </xf>
    <xf numFmtId="0" fontId="4" fillId="0" borderId="0" xfId="922" applyAlignment="1">
      <alignment horizontal="justify" wrapText="1"/>
    </xf>
  </cellXfs>
  <cellStyles count="1491">
    <cellStyle name=" 1" xfId="1" xr:uid="{00000000-0005-0000-0000-000000000000}"/>
    <cellStyle name="_STAMBENI DIO" xfId="2" xr:uid="{00000000-0005-0000-0000-000001000000}"/>
    <cellStyle name="_STAMBENI DIO_2009_06_03_tender_politin_PARCELACIJA - S formom" xfId="3" xr:uid="{00000000-0005-0000-0000-000002000000}"/>
    <cellStyle name="_STAMBENI DIO_B - Radovi" xfId="4" xr:uid="{00000000-0005-0000-0000-000003000000}"/>
    <cellStyle name="_STAMBENI DIO_D Strojarski radovi - Parentino Residence" xfId="5" xr:uid="{00000000-0005-0000-0000-000004000000}"/>
    <cellStyle name="_STAMBENI DIO_D Strojarski radovi - Parentino Residence_B - Radovi" xfId="6" xr:uid="{00000000-0005-0000-0000-000005000000}"/>
    <cellStyle name="_troškovnik" xfId="7" xr:uid="{00000000-0005-0000-0000-000006000000}"/>
    <cellStyle name="_troškovnik_2009_06_02_tender_jezevac_PARCELACIJA  -s formom" xfId="8" xr:uid="{00000000-0005-0000-0000-000007000000}"/>
    <cellStyle name="_troškovnik_2009_06_02_tender_jezevac_PARCELACIJA  -s formom_B - Radovi" xfId="9" xr:uid="{00000000-0005-0000-0000-000008000000}"/>
    <cellStyle name="_troškovnik_2009_06_03_tender_politin_PARCELACIJA - S formom" xfId="10" xr:uid="{00000000-0005-0000-0000-000009000000}"/>
    <cellStyle name="_troškovnik_2009_06_03_tender_politin_PARCELACIJA - S formom_B - Radovi" xfId="11" xr:uid="{00000000-0005-0000-0000-00000A000000}"/>
    <cellStyle name="_troškovnik_B - Radovi" xfId="12" xr:uid="{00000000-0005-0000-0000-00000B000000}"/>
    <cellStyle name="_troškovnik_D Strojarski radovi - Parentino Residence" xfId="13" xr:uid="{00000000-0005-0000-0000-00000C000000}"/>
    <cellStyle name="_troškovnik_D Strojarski radovi - Parentino Residence_B - Radovi" xfId="14" xr:uid="{00000000-0005-0000-0000-00000D000000}"/>
    <cellStyle name="20% - Isticanje1" xfId="15" xr:uid="{00000000-0005-0000-0000-00000E000000}"/>
    <cellStyle name="20% - Isticanje2" xfId="16" xr:uid="{00000000-0005-0000-0000-00000F000000}"/>
    <cellStyle name="20% - Isticanje3" xfId="17" xr:uid="{00000000-0005-0000-0000-000010000000}"/>
    <cellStyle name="20% - Isticanje4" xfId="18" xr:uid="{00000000-0005-0000-0000-000011000000}"/>
    <cellStyle name="20% - Isticanje5" xfId="19" xr:uid="{00000000-0005-0000-0000-000012000000}"/>
    <cellStyle name="20% - Isticanje6" xfId="20" xr:uid="{00000000-0005-0000-0000-000013000000}"/>
    <cellStyle name="40% - Isticanje2" xfId="21" xr:uid="{00000000-0005-0000-0000-000014000000}"/>
    <cellStyle name="40% - Isticanje3" xfId="22" xr:uid="{00000000-0005-0000-0000-000015000000}"/>
    <cellStyle name="40% - Isticanje4" xfId="23" xr:uid="{00000000-0005-0000-0000-000016000000}"/>
    <cellStyle name="40% - Isticanje5" xfId="24" xr:uid="{00000000-0005-0000-0000-000017000000}"/>
    <cellStyle name="40% - Isticanje6" xfId="25" xr:uid="{00000000-0005-0000-0000-000018000000}"/>
    <cellStyle name="40% - Naglasak1" xfId="26" xr:uid="{00000000-0005-0000-0000-000019000000}"/>
    <cellStyle name="60% - Isticanje1" xfId="27" xr:uid="{00000000-0005-0000-0000-00001A000000}"/>
    <cellStyle name="60% - Isticanje2" xfId="28" xr:uid="{00000000-0005-0000-0000-00001B000000}"/>
    <cellStyle name="60% - Isticanje3" xfId="29" xr:uid="{00000000-0005-0000-0000-00001C000000}"/>
    <cellStyle name="60% - Isticanje4" xfId="30" xr:uid="{00000000-0005-0000-0000-00001D000000}"/>
    <cellStyle name="60% - Isticanje5" xfId="31" xr:uid="{00000000-0005-0000-0000-00001E000000}"/>
    <cellStyle name="60% - Isticanje6" xfId="32" xr:uid="{00000000-0005-0000-0000-00001F000000}"/>
    <cellStyle name="Bilješka" xfId="33" xr:uid="{00000000-0005-0000-0000-000020000000}"/>
    <cellStyle name="Bilješka 10" xfId="34" xr:uid="{00000000-0005-0000-0000-000021000000}"/>
    <cellStyle name="Bilješka 10 2" xfId="35" xr:uid="{00000000-0005-0000-0000-000022000000}"/>
    <cellStyle name="Bilješka 10 2 2" xfId="36" xr:uid="{00000000-0005-0000-0000-000023000000}"/>
    <cellStyle name="Bilješka 10 3" xfId="37" xr:uid="{00000000-0005-0000-0000-000024000000}"/>
    <cellStyle name="Bilješka 11" xfId="38" xr:uid="{00000000-0005-0000-0000-000025000000}"/>
    <cellStyle name="Bilješka 11 2" xfId="39" xr:uid="{00000000-0005-0000-0000-000026000000}"/>
    <cellStyle name="Bilješka 11 2 2" xfId="40" xr:uid="{00000000-0005-0000-0000-000027000000}"/>
    <cellStyle name="Bilješka 11 3" xfId="41" xr:uid="{00000000-0005-0000-0000-000028000000}"/>
    <cellStyle name="Bilješka 12" xfId="42" xr:uid="{00000000-0005-0000-0000-000029000000}"/>
    <cellStyle name="Bilješka 12 2" xfId="43" xr:uid="{00000000-0005-0000-0000-00002A000000}"/>
    <cellStyle name="Bilješka 12 2 2" xfId="44" xr:uid="{00000000-0005-0000-0000-00002B000000}"/>
    <cellStyle name="Bilješka 12 3" xfId="45" xr:uid="{00000000-0005-0000-0000-00002C000000}"/>
    <cellStyle name="Bilješka 13" xfId="46" xr:uid="{00000000-0005-0000-0000-00002D000000}"/>
    <cellStyle name="Bilješka 13 2" xfId="47" xr:uid="{00000000-0005-0000-0000-00002E000000}"/>
    <cellStyle name="Bilješka 13 2 2" xfId="48" xr:uid="{00000000-0005-0000-0000-00002F000000}"/>
    <cellStyle name="Bilješka 13 3" xfId="49" xr:uid="{00000000-0005-0000-0000-000030000000}"/>
    <cellStyle name="Bilješka 14" xfId="50" xr:uid="{00000000-0005-0000-0000-000031000000}"/>
    <cellStyle name="Bilješka 14 2" xfId="51" xr:uid="{00000000-0005-0000-0000-000032000000}"/>
    <cellStyle name="Bilješka 14 2 2" xfId="52" xr:uid="{00000000-0005-0000-0000-000033000000}"/>
    <cellStyle name="Bilješka 14 3" xfId="53" xr:uid="{00000000-0005-0000-0000-000034000000}"/>
    <cellStyle name="Bilješka 15" xfId="54" xr:uid="{00000000-0005-0000-0000-000035000000}"/>
    <cellStyle name="Bilješka 15 2" xfId="55" xr:uid="{00000000-0005-0000-0000-000036000000}"/>
    <cellStyle name="Bilješka 15 2 2" xfId="56" xr:uid="{00000000-0005-0000-0000-000037000000}"/>
    <cellStyle name="Bilješka 15 3" xfId="57" xr:uid="{00000000-0005-0000-0000-000038000000}"/>
    <cellStyle name="Bilješka 16" xfId="58" xr:uid="{00000000-0005-0000-0000-000039000000}"/>
    <cellStyle name="Bilješka 16 2" xfId="59" xr:uid="{00000000-0005-0000-0000-00003A000000}"/>
    <cellStyle name="Bilješka 16 2 2" xfId="60" xr:uid="{00000000-0005-0000-0000-00003B000000}"/>
    <cellStyle name="Bilješka 16 3" xfId="61" xr:uid="{00000000-0005-0000-0000-00003C000000}"/>
    <cellStyle name="Bilješka 17" xfId="62" xr:uid="{00000000-0005-0000-0000-00003D000000}"/>
    <cellStyle name="Bilješka 17 2" xfId="63" xr:uid="{00000000-0005-0000-0000-00003E000000}"/>
    <cellStyle name="Bilješka 18" xfId="64" xr:uid="{00000000-0005-0000-0000-00003F000000}"/>
    <cellStyle name="Bilješka 18 2" xfId="65" xr:uid="{00000000-0005-0000-0000-000040000000}"/>
    <cellStyle name="Bilješka 19" xfId="66" xr:uid="{00000000-0005-0000-0000-000041000000}"/>
    <cellStyle name="Bilješka 19 2" xfId="67" xr:uid="{00000000-0005-0000-0000-000042000000}"/>
    <cellStyle name="Bilješka 2" xfId="68" xr:uid="{00000000-0005-0000-0000-000043000000}"/>
    <cellStyle name="Bilješka 2 2" xfId="69" xr:uid="{00000000-0005-0000-0000-000044000000}"/>
    <cellStyle name="Bilješka 2 2 2" xfId="70" xr:uid="{00000000-0005-0000-0000-000045000000}"/>
    <cellStyle name="Bilješka 2 3" xfId="71" xr:uid="{00000000-0005-0000-0000-000046000000}"/>
    <cellStyle name="Bilješka 2 3 2" xfId="72" xr:uid="{00000000-0005-0000-0000-000047000000}"/>
    <cellStyle name="Bilješka 2 4" xfId="73" xr:uid="{00000000-0005-0000-0000-000048000000}"/>
    <cellStyle name="Bilješka 2 4 2" xfId="74" xr:uid="{00000000-0005-0000-0000-000049000000}"/>
    <cellStyle name="Bilješka 2 5" xfId="75" xr:uid="{00000000-0005-0000-0000-00004A000000}"/>
    <cellStyle name="Bilješka 2 6" xfId="76" xr:uid="{00000000-0005-0000-0000-00004B000000}"/>
    <cellStyle name="Bilješka 2_2009_06_02_tender_jezevac_PARCELACIJA  -s formom" xfId="77" xr:uid="{00000000-0005-0000-0000-00004C000000}"/>
    <cellStyle name="Bilješka 20" xfId="78" xr:uid="{00000000-0005-0000-0000-00004D000000}"/>
    <cellStyle name="Bilješka 20 2" xfId="79" xr:uid="{00000000-0005-0000-0000-00004E000000}"/>
    <cellStyle name="Bilješka 21" xfId="80" xr:uid="{00000000-0005-0000-0000-00004F000000}"/>
    <cellStyle name="Bilješka 21 2" xfId="81" xr:uid="{00000000-0005-0000-0000-000050000000}"/>
    <cellStyle name="Bilješka 22" xfId="82" xr:uid="{00000000-0005-0000-0000-000051000000}"/>
    <cellStyle name="Bilješka 22 2" xfId="83" xr:uid="{00000000-0005-0000-0000-000052000000}"/>
    <cellStyle name="Bilješka 23" xfId="84" xr:uid="{00000000-0005-0000-0000-000053000000}"/>
    <cellStyle name="Bilješka 23 2" xfId="85" xr:uid="{00000000-0005-0000-0000-000054000000}"/>
    <cellStyle name="Bilješka 24" xfId="86" xr:uid="{00000000-0005-0000-0000-000055000000}"/>
    <cellStyle name="Bilješka 24 2" xfId="87" xr:uid="{00000000-0005-0000-0000-000056000000}"/>
    <cellStyle name="Bilješka 25" xfId="88" xr:uid="{00000000-0005-0000-0000-000057000000}"/>
    <cellStyle name="Bilješka 25 2" xfId="89" xr:uid="{00000000-0005-0000-0000-000058000000}"/>
    <cellStyle name="Bilješka 26" xfId="90" xr:uid="{00000000-0005-0000-0000-000059000000}"/>
    <cellStyle name="Bilješka 26 2" xfId="91" xr:uid="{00000000-0005-0000-0000-00005A000000}"/>
    <cellStyle name="Bilješka 27" xfId="92" xr:uid="{00000000-0005-0000-0000-00005B000000}"/>
    <cellStyle name="Bilješka 27 2" xfId="93" xr:uid="{00000000-0005-0000-0000-00005C000000}"/>
    <cellStyle name="Bilješka 28" xfId="94" xr:uid="{00000000-0005-0000-0000-00005D000000}"/>
    <cellStyle name="Bilješka 28 2" xfId="95" xr:uid="{00000000-0005-0000-0000-00005E000000}"/>
    <cellStyle name="Bilješka 29" xfId="96" xr:uid="{00000000-0005-0000-0000-00005F000000}"/>
    <cellStyle name="Bilješka 29 2" xfId="97" xr:uid="{00000000-0005-0000-0000-000060000000}"/>
    <cellStyle name="Bilješka 3" xfId="98" xr:uid="{00000000-0005-0000-0000-000061000000}"/>
    <cellStyle name="Bilješka 3 2" xfId="99" xr:uid="{00000000-0005-0000-0000-000062000000}"/>
    <cellStyle name="Bilješka 3 2 2" xfId="100" xr:uid="{00000000-0005-0000-0000-000063000000}"/>
    <cellStyle name="Bilješka 3 3" xfId="101" xr:uid="{00000000-0005-0000-0000-000064000000}"/>
    <cellStyle name="Bilješka 3 4" xfId="102" xr:uid="{00000000-0005-0000-0000-000065000000}"/>
    <cellStyle name="Bilješka 30" xfId="103" xr:uid="{00000000-0005-0000-0000-000066000000}"/>
    <cellStyle name="Bilješka 30 2" xfId="104" xr:uid="{00000000-0005-0000-0000-000067000000}"/>
    <cellStyle name="Bilješka 31" xfId="105" xr:uid="{00000000-0005-0000-0000-000068000000}"/>
    <cellStyle name="Bilješka 31 2" xfId="106" xr:uid="{00000000-0005-0000-0000-000069000000}"/>
    <cellStyle name="Bilješka 32" xfId="107" xr:uid="{00000000-0005-0000-0000-00006A000000}"/>
    <cellStyle name="Bilješka 32 2" xfId="108" xr:uid="{00000000-0005-0000-0000-00006B000000}"/>
    <cellStyle name="Bilješka 33" xfId="109" xr:uid="{00000000-0005-0000-0000-00006C000000}"/>
    <cellStyle name="Bilješka 33 2" xfId="110" xr:uid="{00000000-0005-0000-0000-00006D000000}"/>
    <cellStyle name="Bilješka 34" xfId="111" xr:uid="{00000000-0005-0000-0000-00006E000000}"/>
    <cellStyle name="Bilješka 34 2" xfId="112" xr:uid="{00000000-0005-0000-0000-00006F000000}"/>
    <cellStyle name="Bilješka 35" xfId="113" xr:uid="{00000000-0005-0000-0000-000070000000}"/>
    <cellStyle name="Bilješka 35 2" xfId="114" xr:uid="{00000000-0005-0000-0000-000071000000}"/>
    <cellStyle name="Bilješka 36" xfId="115" xr:uid="{00000000-0005-0000-0000-000072000000}"/>
    <cellStyle name="Bilješka 36 2" xfId="116" xr:uid="{00000000-0005-0000-0000-000073000000}"/>
    <cellStyle name="Bilješka 37" xfId="117" xr:uid="{00000000-0005-0000-0000-000074000000}"/>
    <cellStyle name="Bilješka 37 2" xfId="118" xr:uid="{00000000-0005-0000-0000-000075000000}"/>
    <cellStyle name="Bilješka 38" xfId="119" xr:uid="{00000000-0005-0000-0000-000076000000}"/>
    <cellStyle name="Bilješka 38 2" xfId="120" xr:uid="{00000000-0005-0000-0000-000077000000}"/>
    <cellStyle name="Bilješka 39" xfId="121" xr:uid="{00000000-0005-0000-0000-000078000000}"/>
    <cellStyle name="Bilješka 39 2" xfId="122" xr:uid="{00000000-0005-0000-0000-000079000000}"/>
    <cellStyle name="Bilješka 4" xfId="123" xr:uid="{00000000-0005-0000-0000-00007A000000}"/>
    <cellStyle name="Bilješka 4 2" xfId="124" xr:uid="{00000000-0005-0000-0000-00007B000000}"/>
    <cellStyle name="Bilješka 4 2 2" xfId="125" xr:uid="{00000000-0005-0000-0000-00007C000000}"/>
    <cellStyle name="Bilješka 4 3" xfId="126" xr:uid="{00000000-0005-0000-0000-00007D000000}"/>
    <cellStyle name="Bilješka 40" xfId="127" xr:uid="{00000000-0005-0000-0000-00007E000000}"/>
    <cellStyle name="Bilješka 40 2" xfId="128" xr:uid="{00000000-0005-0000-0000-00007F000000}"/>
    <cellStyle name="Bilješka 41" xfId="129" xr:uid="{00000000-0005-0000-0000-000080000000}"/>
    <cellStyle name="Bilješka 41 2" xfId="130" xr:uid="{00000000-0005-0000-0000-000081000000}"/>
    <cellStyle name="Bilješka 42" xfId="131" xr:uid="{00000000-0005-0000-0000-000082000000}"/>
    <cellStyle name="Bilješka 42 2" xfId="132" xr:uid="{00000000-0005-0000-0000-000083000000}"/>
    <cellStyle name="Bilješka 42 2 2" xfId="133" xr:uid="{00000000-0005-0000-0000-000084000000}"/>
    <cellStyle name="Bilješka 42 3" xfId="134" xr:uid="{00000000-0005-0000-0000-000085000000}"/>
    <cellStyle name="Bilješka 43" xfId="135" xr:uid="{00000000-0005-0000-0000-000086000000}"/>
    <cellStyle name="Bilješka 43 2" xfId="136" xr:uid="{00000000-0005-0000-0000-000087000000}"/>
    <cellStyle name="Bilješka 43 2 2" xfId="137" xr:uid="{00000000-0005-0000-0000-000088000000}"/>
    <cellStyle name="Bilješka 43 3" xfId="138" xr:uid="{00000000-0005-0000-0000-000089000000}"/>
    <cellStyle name="Bilješka 44" xfId="139" xr:uid="{00000000-0005-0000-0000-00008A000000}"/>
    <cellStyle name="Bilješka 44 2" xfId="140" xr:uid="{00000000-0005-0000-0000-00008B000000}"/>
    <cellStyle name="Bilješka 44 2 2" xfId="141" xr:uid="{00000000-0005-0000-0000-00008C000000}"/>
    <cellStyle name="Bilješka 44 3" xfId="142" xr:uid="{00000000-0005-0000-0000-00008D000000}"/>
    <cellStyle name="Bilješka 45" xfId="143" xr:uid="{00000000-0005-0000-0000-00008E000000}"/>
    <cellStyle name="Bilješka 45 2" xfId="144" xr:uid="{00000000-0005-0000-0000-00008F000000}"/>
    <cellStyle name="Bilješka 45 2 2" xfId="145" xr:uid="{00000000-0005-0000-0000-000090000000}"/>
    <cellStyle name="Bilješka 45 3" xfId="146" xr:uid="{00000000-0005-0000-0000-000091000000}"/>
    <cellStyle name="Bilješka 46" xfId="147" xr:uid="{00000000-0005-0000-0000-000092000000}"/>
    <cellStyle name="Bilješka 46 2" xfId="148" xr:uid="{00000000-0005-0000-0000-000093000000}"/>
    <cellStyle name="Bilješka 46 2 2" xfId="149" xr:uid="{00000000-0005-0000-0000-000094000000}"/>
    <cellStyle name="Bilješka 46 3" xfId="150" xr:uid="{00000000-0005-0000-0000-000095000000}"/>
    <cellStyle name="Bilješka 47" xfId="151" xr:uid="{00000000-0005-0000-0000-000096000000}"/>
    <cellStyle name="Bilješka 47 2" xfId="152" xr:uid="{00000000-0005-0000-0000-000097000000}"/>
    <cellStyle name="Bilješka 47 2 2" xfId="153" xr:uid="{00000000-0005-0000-0000-000098000000}"/>
    <cellStyle name="Bilješka 47 3" xfId="154" xr:uid="{00000000-0005-0000-0000-000099000000}"/>
    <cellStyle name="Bilješka 48" xfId="155" xr:uid="{00000000-0005-0000-0000-00009A000000}"/>
    <cellStyle name="Bilješka 48 2" xfId="156" xr:uid="{00000000-0005-0000-0000-00009B000000}"/>
    <cellStyle name="Bilješka 48 2 2" xfId="157" xr:uid="{00000000-0005-0000-0000-00009C000000}"/>
    <cellStyle name="Bilješka 48 3" xfId="158" xr:uid="{00000000-0005-0000-0000-00009D000000}"/>
    <cellStyle name="Bilješka 49" xfId="159" xr:uid="{00000000-0005-0000-0000-00009E000000}"/>
    <cellStyle name="Bilješka 49 2" xfId="160" xr:uid="{00000000-0005-0000-0000-00009F000000}"/>
    <cellStyle name="Bilješka 49 2 2" xfId="161" xr:uid="{00000000-0005-0000-0000-0000A0000000}"/>
    <cellStyle name="Bilješka 49 3" xfId="162" xr:uid="{00000000-0005-0000-0000-0000A1000000}"/>
    <cellStyle name="Bilješka 5" xfId="163" xr:uid="{00000000-0005-0000-0000-0000A2000000}"/>
    <cellStyle name="Bilješka 5 2" xfId="164" xr:uid="{00000000-0005-0000-0000-0000A3000000}"/>
    <cellStyle name="Bilješka 5 2 2" xfId="165" xr:uid="{00000000-0005-0000-0000-0000A4000000}"/>
    <cellStyle name="Bilješka 5 3" xfId="166" xr:uid="{00000000-0005-0000-0000-0000A5000000}"/>
    <cellStyle name="Bilješka 50" xfId="167" xr:uid="{00000000-0005-0000-0000-0000A6000000}"/>
    <cellStyle name="Bilješka 50 2" xfId="168" xr:uid="{00000000-0005-0000-0000-0000A7000000}"/>
    <cellStyle name="Bilješka 50 2 2" xfId="169" xr:uid="{00000000-0005-0000-0000-0000A8000000}"/>
    <cellStyle name="Bilješka 50 3" xfId="170" xr:uid="{00000000-0005-0000-0000-0000A9000000}"/>
    <cellStyle name="Bilješka 51" xfId="171" xr:uid="{00000000-0005-0000-0000-0000AA000000}"/>
    <cellStyle name="Bilješka 51 2" xfId="172" xr:uid="{00000000-0005-0000-0000-0000AB000000}"/>
    <cellStyle name="Bilješka 51 2 2" xfId="173" xr:uid="{00000000-0005-0000-0000-0000AC000000}"/>
    <cellStyle name="Bilješka 51 3" xfId="174" xr:uid="{00000000-0005-0000-0000-0000AD000000}"/>
    <cellStyle name="Bilješka 52" xfId="175" xr:uid="{00000000-0005-0000-0000-0000AE000000}"/>
    <cellStyle name="Bilješka 6" xfId="176" xr:uid="{00000000-0005-0000-0000-0000AF000000}"/>
    <cellStyle name="Bilješka 6 2" xfId="177" xr:uid="{00000000-0005-0000-0000-0000B0000000}"/>
    <cellStyle name="Bilješka 6 2 2" xfId="178" xr:uid="{00000000-0005-0000-0000-0000B1000000}"/>
    <cellStyle name="Bilješka 6 3" xfId="179" xr:uid="{00000000-0005-0000-0000-0000B2000000}"/>
    <cellStyle name="Bilješka 7" xfId="180" xr:uid="{00000000-0005-0000-0000-0000B3000000}"/>
    <cellStyle name="Bilješka 7 2" xfId="181" xr:uid="{00000000-0005-0000-0000-0000B4000000}"/>
    <cellStyle name="Bilješka 7 2 2" xfId="182" xr:uid="{00000000-0005-0000-0000-0000B5000000}"/>
    <cellStyle name="Bilješka 7 3" xfId="183" xr:uid="{00000000-0005-0000-0000-0000B6000000}"/>
    <cellStyle name="Bilješka 8" xfId="184" xr:uid="{00000000-0005-0000-0000-0000B7000000}"/>
    <cellStyle name="Bilješka 8 2" xfId="185" xr:uid="{00000000-0005-0000-0000-0000B8000000}"/>
    <cellStyle name="Bilješka 8 2 2" xfId="186" xr:uid="{00000000-0005-0000-0000-0000B9000000}"/>
    <cellStyle name="Bilješka 8 3" xfId="187" xr:uid="{00000000-0005-0000-0000-0000BA000000}"/>
    <cellStyle name="Bilješka 9" xfId="188" xr:uid="{00000000-0005-0000-0000-0000BB000000}"/>
    <cellStyle name="Bilješka 9 2" xfId="189" xr:uid="{00000000-0005-0000-0000-0000BC000000}"/>
    <cellStyle name="Bilješka 9 2 2" xfId="190" xr:uid="{00000000-0005-0000-0000-0000BD000000}"/>
    <cellStyle name="Bilješka 9 3" xfId="191" xr:uid="{00000000-0005-0000-0000-0000BE000000}"/>
    <cellStyle name="Bilješka_2009_06_02_tender_jezevac_PARCELACIJA  -s formom" xfId="192" xr:uid="{00000000-0005-0000-0000-0000BF000000}"/>
    <cellStyle name="cijene" xfId="193" xr:uid="{00000000-0005-0000-0000-0000C0000000}"/>
    <cellStyle name="ColStyle2" xfId="194" xr:uid="{00000000-0005-0000-0000-0000C1000000}"/>
    <cellStyle name="ColStyle4" xfId="195" xr:uid="{00000000-0005-0000-0000-0000C2000000}"/>
    <cellStyle name="Comma 10" xfId="196" xr:uid="{00000000-0005-0000-0000-0000C3000000}"/>
    <cellStyle name="Comma 10 2" xfId="197" xr:uid="{00000000-0005-0000-0000-0000C4000000}"/>
    <cellStyle name="Comma 10 2 2" xfId="198" xr:uid="{00000000-0005-0000-0000-0000C5000000}"/>
    <cellStyle name="Comma 10 2 2 2" xfId="199" xr:uid="{00000000-0005-0000-0000-0000C6000000}"/>
    <cellStyle name="Comma 10 2 3" xfId="200" xr:uid="{00000000-0005-0000-0000-0000C7000000}"/>
    <cellStyle name="Comma 10 2 4" xfId="201" xr:uid="{00000000-0005-0000-0000-0000C8000000}"/>
    <cellStyle name="Comma 10 3" xfId="202" xr:uid="{00000000-0005-0000-0000-0000C9000000}"/>
    <cellStyle name="Comma 10 3 2" xfId="203" xr:uid="{00000000-0005-0000-0000-0000CA000000}"/>
    <cellStyle name="Comma 10 4" xfId="204" xr:uid="{00000000-0005-0000-0000-0000CB000000}"/>
    <cellStyle name="Comma 10 4 2" xfId="205" xr:uid="{00000000-0005-0000-0000-0000CC000000}"/>
    <cellStyle name="Comma 10 5" xfId="206" xr:uid="{00000000-0005-0000-0000-0000CD000000}"/>
    <cellStyle name="Comma 11" xfId="207" xr:uid="{00000000-0005-0000-0000-0000CE000000}"/>
    <cellStyle name="Comma 11 2" xfId="208" xr:uid="{00000000-0005-0000-0000-0000CF000000}"/>
    <cellStyle name="Comma 11 2 2" xfId="209" xr:uid="{00000000-0005-0000-0000-0000D0000000}"/>
    <cellStyle name="Comma 11 2 2 2" xfId="210" xr:uid="{00000000-0005-0000-0000-0000D1000000}"/>
    <cellStyle name="Comma 11 2 3" xfId="211" xr:uid="{00000000-0005-0000-0000-0000D2000000}"/>
    <cellStyle name="Comma 11 2 4" xfId="212" xr:uid="{00000000-0005-0000-0000-0000D3000000}"/>
    <cellStyle name="Comma 11 3" xfId="213" xr:uid="{00000000-0005-0000-0000-0000D4000000}"/>
    <cellStyle name="Comma 11 3 2" xfId="214" xr:uid="{00000000-0005-0000-0000-0000D5000000}"/>
    <cellStyle name="Comma 11 4" xfId="215" xr:uid="{00000000-0005-0000-0000-0000D6000000}"/>
    <cellStyle name="Comma 11 4 2" xfId="216" xr:uid="{00000000-0005-0000-0000-0000D7000000}"/>
    <cellStyle name="Comma 11 5" xfId="217" xr:uid="{00000000-0005-0000-0000-0000D8000000}"/>
    <cellStyle name="Comma 12" xfId="218" xr:uid="{00000000-0005-0000-0000-0000D9000000}"/>
    <cellStyle name="Comma 12 2" xfId="219" xr:uid="{00000000-0005-0000-0000-0000DA000000}"/>
    <cellStyle name="Comma 12 2 2" xfId="220" xr:uid="{00000000-0005-0000-0000-0000DB000000}"/>
    <cellStyle name="Comma 12 2 2 2" xfId="221" xr:uid="{00000000-0005-0000-0000-0000DC000000}"/>
    <cellStyle name="Comma 12 2 3" xfId="222" xr:uid="{00000000-0005-0000-0000-0000DD000000}"/>
    <cellStyle name="Comma 12 2 4" xfId="223" xr:uid="{00000000-0005-0000-0000-0000DE000000}"/>
    <cellStyle name="Comma 12 3" xfId="224" xr:uid="{00000000-0005-0000-0000-0000DF000000}"/>
    <cellStyle name="Comma 12 3 2" xfId="225" xr:uid="{00000000-0005-0000-0000-0000E0000000}"/>
    <cellStyle name="Comma 12 4" xfId="226" xr:uid="{00000000-0005-0000-0000-0000E1000000}"/>
    <cellStyle name="Comma 12 4 2" xfId="227" xr:uid="{00000000-0005-0000-0000-0000E2000000}"/>
    <cellStyle name="Comma 12 5" xfId="228" xr:uid="{00000000-0005-0000-0000-0000E3000000}"/>
    <cellStyle name="Comma 13" xfId="229" xr:uid="{00000000-0005-0000-0000-0000E4000000}"/>
    <cellStyle name="Comma 13 2" xfId="230" xr:uid="{00000000-0005-0000-0000-0000E5000000}"/>
    <cellStyle name="Comma 13 2 2" xfId="231" xr:uid="{00000000-0005-0000-0000-0000E6000000}"/>
    <cellStyle name="Comma 13 2 2 2" xfId="232" xr:uid="{00000000-0005-0000-0000-0000E7000000}"/>
    <cellStyle name="Comma 13 2 3" xfId="233" xr:uid="{00000000-0005-0000-0000-0000E8000000}"/>
    <cellStyle name="Comma 13 2 4" xfId="234" xr:uid="{00000000-0005-0000-0000-0000E9000000}"/>
    <cellStyle name="Comma 13 3" xfId="235" xr:uid="{00000000-0005-0000-0000-0000EA000000}"/>
    <cellStyle name="Comma 13 3 2" xfId="236" xr:uid="{00000000-0005-0000-0000-0000EB000000}"/>
    <cellStyle name="Comma 13 4" xfId="237" xr:uid="{00000000-0005-0000-0000-0000EC000000}"/>
    <cellStyle name="Comma 13 4 2" xfId="238" xr:uid="{00000000-0005-0000-0000-0000ED000000}"/>
    <cellStyle name="Comma 13 5" xfId="239" xr:uid="{00000000-0005-0000-0000-0000EE000000}"/>
    <cellStyle name="Comma 14" xfId="240" xr:uid="{00000000-0005-0000-0000-0000EF000000}"/>
    <cellStyle name="Comma 14 2" xfId="241" xr:uid="{00000000-0005-0000-0000-0000F0000000}"/>
    <cellStyle name="Comma 14 2 2" xfId="242" xr:uid="{00000000-0005-0000-0000-0000F1000000}"/>
    <cellStyle name="Comma 14 2 2 2" xfId="243" xr:uid="{00000000-0005-0000-0000-0000F2000000}"/>
    <cellStyle name="Comma 14 2 3" xfId="244" xr:uid="{00000000-0005-0000-0000-0000F3000000}"/>
    <cellStyle name="Comma 14 2 4" xfId="245" xr:uid="{00000000-0005-0000-0000-0000F4000000}"/>
    <cellStyle name="Comma 14 3" xfId="246" xr:uid="{00000000-0005-0000-0000-0000F5000000}"/>
    <cellStyle name="Comma 14 3 2" xfId="247" xr:uid="{00000000-0005-0000-0000-0000F6000000}"/>
    <cellStyle name="Comma 14 4" xfId="248" xr:uid="{00000000-0005-0000-0000-0000F7000000}"/>
    <cellStyle name="Comma 14 4 2" xfId="249" xr:uid="{00000000-0005-0000-0000-0000F8000000}"/>
    <cellStyle name="Comma 14 5" xfId="250" xr:uid="{00000000-0005-0000-0000-0000F9000000}"/>
    <cellStyle name="Comma 15" xfId="251" xr:uid="{00000000-0005-0000-0000-0000FA000000}"/>
    <cellStyle name="Comma 15 2" xfId="252" xr:uid="{00000000-0005-0000-0000-0000FB000000}"/>
    <cellStyle name="Comma 15 2 2" xfId="253" xr:uid="{00000000-0005-0000-0000-0000FC000000}"/>
    <cellStyle name="Comma 15 2 2 2" xfId="254" xr:uid="{00000000-0005-0000-0000-0000FD000000}"/>
    <cellStyle name="Comma 15 2 3" xfId="255" xr:uid="{00000000-0005-0000-0000-0000FE000000}"/>
    <cellStyle name="Comma 15 2 4" xfId="256" xr:uid="{00000000-0005-0000-0000-0000FF000000}"/>
    <cellStyle name="Comma 15 3" xfId="257" xr:uid="{00000000-0005-0000-0000-000000010000}"/>
    <cellStyle name="Comma 15 3 2" xfId="258" xr:uid="{00000000-0005-0000-0000-000001010000}"/>
    <cellStyle name="Comma 15 4" xfId="259" xr:uid="{00000000-0005-0000-0000-000002010000}"/>
    <cellStyle name="Comma 15 4 2" xfId="260" xr:uid="{00000000-0005-0000-0000-000003010000}"/>
    <cellStyle name="Comma 15 5" xfId="261" xr:uid="{00000000-0005-0000-0000-000004010000}"/>
    <cellStyle name="Comma 16" xfId="262" xr:uid="{00000000-0005-0000-0000-000005010000}"/>
    <cellStyle name="Comma 16 2" xfId="263" xr:uid="{00000000-0005-0000-0000-000006010000}"/>
    <cellStyle name="Comma 16 2 2" xfId="264" xr:uid="{00000000-0005-0000-0000-000007010000}"/>
    <cellStyle name="Comma 16 2 2 2" xfId="265" xr:uid="{00000000-0005-0000-0000-000008010000}"/>
    <cellStyle name="Comma 16 2 3" xfId="266" xr:uid="{00000000-0005-0000-0000-000009010000}"/>
    <cellStyle name="Comma 16 2 4" xfId="267" xr:uid="{00000000-0005-0000-0000-00000A010000}"/>
    <cellStyle name="Comma 16 3" xfId="268" xr:uid="{00000000-0005-0000-0000-00000B010000}"/>
    <cellStyle name="Comma 16 3 2" xfId="269" xr:uid="{00000000-0005-0000-0000-00000C010000}"/>
    <cellStyle name="Comma 16 4" xfId="270" xr:uid="{00000000-0005-0000-0000-00000D010000}"/>
    <cellStyle name="Comma 16 4 2" xfId="271" xr:uid="{00000000-0005-0000-0000-00000E010000}"/>
    <cellStyle name="Comma 16 5" xfId="272" xr:uid="{00000000-0005-0000-0000-00000F010000}"/>
    <cellStyle name="Comma 17" xfId="273" xr:uid="{00000000-0005-0000-0000-000010010000}"/>
    <cellStyle name="Comma 17 2" xfId="274" xr:uid="{00000000-0005-0000-0000-000011010000}"/>
    <cellStyle name="Comma 17 2 2" xfId="275" xr:uid="{00000000-0005-0000-0000-000012010000}"/>
    <cellStyle name="Comma 17 2 2 2" xfId="276" xr:uid="{00000000-0005-0000-0000-000013010000}"/>
    <cellStyle name="Comma 17 2 3" xfId="277" xr:uid="{00000000-0005-0000-0000-000014010000}"/>
    <cellStyle name="Comma 17 2 4" xfId="278" xr:uid="{00000000-0005-0000-0000-000015010000}"/>
    <cellStyle name="Comma 17 3" xfId="279" xr:uid="{00000000-0005-0000-0000-000016010000}"/>
    <cellStyle name="Comma 17 3 2" xfId="280" xr:uid="{00000000-0005-0000-0000-000017010000}"/>
    <cellStyle name="Comma 17 4" xfId="281" xr:uid="{00000000-0005-0000-0000-000018010000}"/>
    <cellStyle name="Comma 17 4 2" xfId="282" xr:uid="{00000000-0005-0000-0000-000019010000}"/>
    <cellStyle name="Comma 17 5" xfId="283" xr:uid="{00000000-0005-0000-0000-00001A010000}"/>
    <cellStyle name="Comma 18" xfId="284" xr:uid="{00000000-0005-0000-0000-00001B010000}"/>
    <cellStyle name="Comma 18 2" xfId="285" xr:uid="{00000000-0005-0000-0000-00001C010000}"/>
    <cellStyle name="Comma 18 2 2" xfId="286" xr:uid="{00000000-0005-0000-0000-00001D010000}"/>
    <cellStyle name="Comma 18 2 2 2" xfId="287" xr:uid="{00000000-0005-0000-0000-00001E010000}"/>
    <cellStyle name="Comma 18 2 3" xfId="288" xr:uid="{00000000-0005-0000-0000-00001F010000}"/>
    <cellStyle name="Comma 18 2 4" xfId="289" xr:uid="{00000000-0005-0000-0000-000020010000}"/>
    <cellStyle name="Comma 18 3" xfId="290" xr:uid="{00000000-0005-0000-0000-000021010000}"/>
    <cellStyle name="Comma 18 3 2" xfId="291" xr:uid="{00000000-0005-0000-0000-000022010000}"/>
    <cellStyle name="Comma 18 4" xfId="292" xr:uid="{00000000-0005-0000-0000-000023010000}"/>
    <cellStyle name="Comma 18 4 2" xfId="293" xr:uid="{00000000-0005-0000-0000-000024010000}"/>
    <cellStyle name="Comma 18 5" xfId="294" xr:uid="{00000000-0005-0000-0000-000025010000}"/>
    <cellStyle name="Comma 19" xfId="295" xr:uid="{00000000-0005-0000-0000-000026010000}"/>
    <cellStyle name="Comma 19 2" xfId="296" xr:uid="{00000000-0005-0000-0000-000027010000}"/>
    <cellStyle name="Comma 19 2 2" xfId="297" xr:uid="{00000000-0005-0000-0000-000028010000}"/>
    <cellStyle name="Comma 19 2 2 2" xfId="298" xr:uid="{00000000-0005-0000-0000-000029010000}"/>
    <cellStyle name="Comma 19 2 3" xfId="299" xr:uid="{00000000-0005-0000-0000-00002A010000}"/>
    <cellStyle name="Comma 19 2 4" xfId="300" xr:uid="{00000000-0005-0000-0000-00002B010000}"/>
    <cellStyle name="Comma 19 3" xfId="301" xr:uid="{00000000-0005-0000-0000-00002C010000}"/>
    <cellStyle name="Comma 19 3 2" xfId="302" xr:uid="{00000000-0005-0000-0000-00002D010000}"/>
    <cellStyle name="Comma 19 4" xfId="303" xr:uid="{00000000-0005-0000-0000-00002E010000}"/>
    <cellStyle name="Comma 19 4 2" xfId="304" xr:uid="{00000000-0005-0000-0000-00002F010000}"/>
    <cellStyle name="Comma 19 5" xfId="305" xr:uid="{00000000-0005-0000-0000-000030010000}"/>
    <cellStyle name="Comma 2" xfId="306" xr:uid="{00000000-0005-0000-0000-000031010000}"/>
    <cellStyle name="Comma 2 10" xfId="307" xr:uid="{00000000-0005-0000-0000-000032010000}"/>
    <cellStyle name="Comma 2 2" xfId="308" xr:uid="{00000000-0005-0000-0000-000033010000}"/>
    <cellStyle name="Comma 2 2 2" xfId="309" xr:uid="{00000000-0005-0000-0000-000034010000}"/>
    <cellStyle name="Comma 2 2 2 2" xfId="310" xr:uid="{00000000-0005-0000-0000-000035010000}"/>
    <cellStyle name="Comma 2 2 2 2 2" xfId="311" xr:uid="{00000000-0005-0000-0000-000036010000}"/>
    <cellStyle name="Comma 2 2 2 2 3" xfId="312" xr:uid="{00000000-0005-0000-0000-000037010000}"/>
    <cellStyle name="Comma 2 2 2 3" xfId="313" xr:uid="{00000000-0005-0000-0000-000038010000}"/>
    <cellStyle name="Comma 2 2 2 3 2" xfId="314" xr:uid="{00000000-0005-0000-0000-000039010000}"/>
    <cellStyle name="Comma 2 2 2 4" xfId="315" xr:uid="{00000000-0005-0000-0000-00003A010000}"/>
    <cellStyle name="Comma 2 2 2 4 2" xfId="316" xr:uid="{00000000-0005-0000-0000-00003B010000}"/>
    <cellStyle name="Comma 2 2 2 5" xfId="317" xr:uid="{00000000-0005-0000-0000-00003C010000}"/>
    <cellStyle name="Comma 2 2 3" xfId="318" xr:uid="{00000000-0005-0000-0000-00003D010000}"/>
    <cellStyle name="Comma 2 2 3 2" xfId="319" xr:uid="{00000000-0005-0000-0000-00003E010000}"/>
    <cellStyle name="Comma 2 2 3 2 2" xfId="320" xr:uid="{00000000-0005-0000-0000-00003F010000}"/>
    <cellStyle name="Comma 2 2 3 3" xfId="321" xr:uid="{00000000-0005-0000-0000-000040010000}"/>
    <cellStyle name="Comma 2 2 3 4" xfId="322" xr:uid="{00000000-0005-0000-0000-000041010000}"/>
    <cellStyle name="Comma 2 2 4" xfId="323" xr:uid="{00000000-0005-0000-0000-000042010000}"/>
    <cellStyle name="Comma 2 2 4 2" xfId="324" xr:uid="{00000000-0005-0000-0000-000043010000}"/>
    <cellStyle name="Comma 2 2 5" xfId="325" xr:uid="{00000000-0005-0000-0000-000044010000}"/>
    <cellStyle name="Comma 2 2 5 2" xfId="326" xr:uid="{00000000-0005-0000-0000-000045010000}"/>
    <cellStyle name="Comma 2 2 6" xfId="327" xr:uid="{00000000-0005-0000-0000-000046010000}"/>
    <cellStyle name="Comma 2 2 6 2" xfId="328" xr:uid="{00000000-0005-0000-0000-000047010000}"/>
    <cellStyle name="Comma 2 2 7" xfId="329" xr:uid="{00000000-0005-0000-0000-000048010000}"/>
    <cellStyle name="Comma 2 2 8" xfId="330" xr:uid="{00000000-0005-0000-0000-000049010000}"/>
    <cellStyle name="Comma 2 3" xfId="331" xr:uid="{00000000-0005-0000-0000-00004A010000}"/>
    <cellStyle name="Comma 2 3 2" xfId="332" xr:uid="{00000000-0005-0000-0000-00004B010000}"/>
    <cellStyle name="Comma 2 3 2 2" xfId="333" xr:uid="{00000000-0005-0000-0000-00004C010000}"/>
    <cellStyle name="Comma 2 3 2 2 2" xfId="334" xr:uid="{00000000-0005-0000-0000-00004D010000}"/>
    <cellStyle name="Comma 2 3 2 3" xfId="335" xr:uid="{00000000-0005-0000-0000-00004E010000}"/>
    <cellStyle name="Comma 2 3 2 3 2" xfId="336" xr:uid="{00000000-0005-0000-0000-00004F010000}"/>
    <cellStyle name="Comma 2 3 2 4" xfId="337" xr:uid="{00000000-0005-0000-0000-000050010000}"/>
    <cellStyle name="Comma 2 3 2 5" xfId="338" xr:uid="{00000000-0005-0000-0000-000051010000}"/>
    <cellStyle name="Comma 2 3 3" xfId="339" xr:uid="{00000000-0005-0000-0000-000052010000}"/>
    <cellStyle name="Comma 2 3 3 2" xfId="340" xr:uid="{00000000-0005-0000-0000-000053010000}"/>
    <cellStyle name="Comma 2 3 4" xfId="341" xr:uid="{00000000-0005-0000-0000-000054010000}"/>
    <cellStyle name="Comma 2 3 4 2" xfId="342" xr:uid="{00000000-0005-0000-0000-000055010000}"/>
    <cellStyle name="Comma 2 3 5" xfId="343" xr:uid="{00000000-0005-0000-0000-000056010000}"/>
    <cellStyle name="Comma 2 3 5 2" xfId="344" xr:uid="{00000000-0005-0000-0000-000057010000}"/>
    <cellStyle name="Comma 2 3 6" xfId="345" xr:uid="{00000000-0005-0000-0000-000058010000}"/>
    <cellStyle name="Comma 2 4" xfId="346" xr:uid="{00000000-0005-0000-0000-000059010000}"/>
    <cellStyle name="Comma 2 4 2" xfId="347" xr:uid="{00000000-0005-0000-0000-00005A010000}"/>
    <cellStyle name="Comma 2 4 2 2" xfId="348" xr:uid="{00000000-0005-0000-0000-00005B010000}"/>
    <cellStyle name="Comma 2 4 3" xfId="349" xr:uid="{00000000-0005-0000-0000-00005C010000}"/>
    <cellStyle name="Comma 2 4 3 2" xfId="350" xr:uid="{00000000-0005-0000-0000-00005D010000}"/>
    <cellStyle name="Comma 2 4 4" xfId="351" xr:uid="{00000000-0005-0000-0000-00005E010000}"/>
    <cellStyle name="Comma 2 4 5" xfId="352" xr:uid="{00000000-0005-0000-0000-00005F010000}"/>
    <cellStyle name="Comma 2 5" xfId="353" xr:uid="{00000000-0005-0000-0000-000060010000}"/>
    <cellStyle name="Comma 2 5 2" xfId="354" xr:uid="{00000000-0005-0000-0000-000061010000}"/>
    <cellStyle name="Comma 2 5 2 2" xfId="355" xr:uid="{00000000-0005-0000-0000-000062010000}"/>
    <cellStyle name="Comma 2 5 3" xfId="356" xr:uid="{00000000-0005-0000-0000-000063010000}"/>
    <cellStyle name="Comma 2 6" xfId="357" xr:uid="{00000000-0005-0000-0000-000064010000}"/>
    <cellStyle name="Comma 2 6 2" xfId="358" xr:uid="{00000000-0005-0000-0000-000065010000}"/>
    <cellStyle name="Comma 2 7" xfId="359" xr:uid="{00000000-0005-0000-0000-000066010000}"/>
    <cellStyle name="Comma 2 7 2" xfId="360" xr:uid="{00000000-0005-0000-0000-000067010000}"/>
    <cellStyle name="Comma 2 8" xfId="361" xr:uid="{00000000-0005-0000-0000-000068010000}"/>
    <cellStyle name="Comma 2 8 2" xfId="362" xr:uid="{00000000-0005-0000-0000-000069010000}"/>
    <cellStyle name="Comma 2 9" xfId="363" xr:uid="{00000000-0005-0000-0000-00006A010000}"/>
    <cellStyle name="Comma 20" xfId="364" xr:uid="{00000000-0005-0000-0000-00006B010000}"/>
    <cellStyle name="Comma 20 2" xfId="365" xr:uid="{00000000-0005-0000-0000-00006C010000}"/>
    <cellStyle name="Comma 20 2 2" xfId="366" xr:uid="{00000000-0005-0000-0000-00006D010000}"/>
    <cellStyle name="Comma 20 2 2 2" xfId="367" xr:uid="{00000000-0005-0000-0000-00006E010000}"/>
    <cellStyle name="Comma 20 2 3" xfId="368" xr:uid="{00000000-0005-0000-0000-00006F010000}"/>
    <cellStyle name="Comma 20 2 4" xfId="369" xr:uid="{00000000-0005-0000-0000-000070010000}"/>
    <cellStyle name="Comma 20 3" xfId="370" xr:uid="{00000000-0005-0000-0000-000071010000}"/>
    <cellStyle name="Comma 20 3 2" xfId="371" xr:uid="{00000000-0005-0000-0000-000072010000}"/>
    <cellStyle name="Comma 20 4" xfId="372" xr:uid="{00000000-0005-0000-0000-000073010000}"/>
    <cellStyle name="Comma 20 4 2" xfId="373" xr:uid="{00000000-0005-0000-0000-000074010000}"/>
    <cellStyle name="Comma 20 5" xfId="374" xr:uid="{00000000-0005-0000-0000-000075010000}"/>
    <cellStyle name="Comma 21" xfId="375" xr:uid="{00000000-0005-0000-0000-000076010000}"/>
    <cellStyle name="Comma 21 2" xfId="376" xr:uid="{00000000-0005-0000-0000-000077010000}"/>
    <cellStyle name="Comma 21 2 2" xfId="377" xr:uid="{00000000-0005-0000-0000-000078010000}"/>
    <cellStyle name="Comma 21 2 2 2" xfId="378" xr:uid="{00000000-0005-0000-0000-000079010000}"/>
    <cellStyle name="Comma 21 2 3" xfId="379" xr:uid="{00000000-0005-0000-0000-00007A010000}"/>
    <cellStyle name="Comma 21 2 4" xfId="380" xr:uid="{00000000-0005-0000-0000-00007B010000}"/>
    <cellStyle name="Comma 21 3" xfId="381" xr:uid="{00000000-0005-0000-0000-00007C010000}"/>
    <cellStyle name="Comma 21 3 2" xfId="382" xr:uid="{00000000-0005-0000-0000-00007D010000}"/>
    <cellStyle name="Comma 21 4" xfId="383" xr:uid="{00000000-0005-0000-0000-00007E010000}"/>
    <cellStyle name="Comma 21 4 2" xfId="384" xr:uid="{00000000-0005-0000-0000-00007F010000}"/>
    <cellStyle name="Comma 21 5" xfId="385" xr:uid="{00000000-0005-0000-0000-000080010000}"/>
    <cellStyle name="Comma 22" xfId="386" xr:uid="{00000000-0005-0000-0000-000081010000}"/>
    <cellStyle name="Comma 22 2" xfId="387" xr:uid="{00000000-0005-0000-0000-000082010000}"/>
    <cellStyle name="Comma 22 2 2" xfId="388" xr:uid="{00000000-0005-0000-0000-000083010000}"/>
    <cellStyle name="Comma 22 2 2 2" xfId="389" xr:uid="{00000000-0005-0000-0000-000084010000}"/>
    <cellStyle name="Comma 22 2 3" xfId="390" xr:uid="{00000000-0005-0000-0000-000085010000}"/>
    <cellStyle name="Comma 22 2 4" xfId="391" xr:uid="{00000000-0005-0000-0000-000086010000}"/>
    <cellStyle name="Comma 22 3" xfId="392" xr:uid="{00000000-0005-0000-0000-000087010000}"/>
    <cellStyle name="Comma 22 3 2" xfId="393" xr:uid="{00000000-0005-0000-0000-000088010000}"/>
    <cellStyle name="Comma 22 4" xfId="394" xr:uid="{00000000-0005-0000-0000-000089010000}"/>
    <cellStyle name="Comma 22 4 2" xfId="395" xr:uid="{00000000-0005-0000-0000-00008A010000}"/>
    <cellStyle name="Comma 22 5" xfId="396" xr:uid="{00000000-0005-0000-0000-00008B010000}"/>
    <cellStyle name="Comma 23" xfId="397" xr:uid="{00000000-0005-0000-0000-00008C010000}"/>
    <cellStyle name="Comma 23 2" xfId="398" xr:uid="{00000000-0005-0000-0000-00008D010000}"/>
    <cellStyle name="Comma 23 2 2" xfId="399" xr:uid="{00000000-0005-0000-0000-00008E010000}"/>
    <cellStyle name="Comma 23 2 2 2" xfId="400" xr:uid="{00000000-0005-0000-0000-00008F010000}"/>
    <cellStyle name="Comma 23 2 3" xfId="401" xr:uid="{00000000-0005-0000-0000-000090010000}"/>
    <cellStyle name="Comma 23 2 4" xfId="402" xr:uid="{00000000-0005-0000-0000-000091010000}"/>
    <cellStyle name="Comma 23 3" xfId="403" xr:uid="{00000000-0005-0000-0000-000092010000}"/>
    <cellStyle name="Comma 23 3 2" xfId="404" xr:uid="{00000000-0005-0000-0000-000093010000}"/>
    <cellStyle name="Comma 23 4" xfId="405" xr:uid="{00000000-0005-0000-0000-000094010000}"/>
    <cellStyle name="Comma 23 4 2" xfId="406" xr:uid="{00000000-0005-0000-0000-000095010000}"/>
    <cellStyle name="Comma 23 5" xfId="407" xr:uid="{00000000-0005-0000-0000-000096010000}"/>
    <cellStyle name="Comma 24" xfId="408" xr:uid="{00000000-0005-0000-0000-000097010000}"/>
    <cellStyle name="Comma 24 2" xfId="409" xr:uid="{00000000-0005-0000-0000-000098010000}"/>
    <cellStyle name="Comma 24 2 2" xfId="410" xr:uid="{00000000-0005-0000-0000-000099010000}"/>
    <cellStyle name="Comma 24 2 2 2" xfId="411" xr:uid="{00000000-0005-0000-0000-00009A010000}"/>
    <cellStyle name="Comma 24 2 3" xfId="412" xr:uid="{00000000-0005-0000-0000-00009B010000}"/>
    <cellStyle name="Comma 24 2 4" xfId="413" xr:uid="{00000000-0005-0000-0000-00009C010000}"/>
    <cellStyle name="Comma 24 3" xfId="414" xr:uid="{00000000-0005-0000-0000-00009D010000}"/>
    <cellStyle name="Comma 24 3 2" xfId="415" xr:uid="{00000000-0005-0000-0000-00009E010000}"/>
    <cellStyle name="Comma 24 4" xfId="416" xr:uid="{00000000-0005-0000-0000-00009F010000}"/>
    <cellStyle name="Comma 24 4 2" xfId="417" xr:uid="{00000000-0005-0000-0000-0000A0010000}"/>
    <cellStyle name="Comma 24 5" xfId="418" xr:uid="{00000000-0005-0000-0000-0000A1010000}"/>
    <cellStyle name="Comma 25" xfId="419" xr:uid="{00000000-0005-0000-0000-0000A2010000}"/>
    <cellStyle name="Comma 25 2" xfId="420" xr:uid="{00000000-0005-0000-0000-0000A3010000}"/>
    <cellStyle name="Comma 25 2 2" xfId="421" xr:uid="{00000000-0005-0000-0000-0000A4010000}"/>
    <cellStyle name="Comma 25 2 2 2" xfId="422" xr:uid="{00000000-0005-0000-0000-0000A5010000}"/>
    <cellStyle name="Comma 25 2 3" xfId="423" xr:uid="{00000000-0005-0000-0000-0000A6010000}"/>
    <cellStyle name="Comma 25 2 4" xfId="424" xr:uid="{00000000-0005-0000-0000-0000A7010000}"/>
    <cellStyle name="Comma 25 3" xfId="425" xr:uid="{00000000-0005-0000-0000-0000A8010000}"/>
    <cellStyle name="Comma 25 3 2" xfId="426" xr:uid="{00000000-0005-0000-0000-0000A9010000}"/>
    <cellStyle name="Comma 25 4" xfId="427" xr:uid="{00000000-0005-0000-0000-0000AA010000}"/>
    <cellStyle name="Comma 25 4 2" xfId="428" xr:uid="{00000000-0005-0000-0000-0000AB010000}"/>
    <cellStyle name="Comma 25 5" xfId="429" xr:uid="{00000000-0005-0000-0000-0000AC010000}"/>
    <cellStyle name="Comma 26" xfId="430" xr:uid="{00000000-0005-0000-0000-0000AD010000}"/>
    <cellStyle name="Comma 26 2" xfId="431" xr:uid="{00000000-0005-0000-0000-0000AE010000}"/>
    <cellStyle name="Comma 26 2 2" xfId="432" xr:uid="{00000000-0005-0000-0000-0000AF010000}"/>
    <cellStyle name="Comma 26 2 2 2" xfId="433" xr:uid="{00000000-0005-0000-0000-0000B0010000}"/>
    <cellStyle name="Comma 26 2 3" xfId="434" xr:uid="{00000000-0005-0000-0000-0000B1010000}"/>
    <cellStyle name="Comma 26 2 4" xfId="435" xr:uid="{00000000-0005-0000-0000-0000B2010000}"/>
    <cellStyle name="Comma 26 3" xfId="436" xr:uid="{00000000-0005-0000-0000-0000B3010000}"/>
    <cellStyle name="Comma 26 3 2" xfId="437" xr:uid="{00000000-0005-0000-0000-0000B4010000}"/>
    <cellStyle name="Comma 26 4" xfId="438" xr:uid="{00000000-0005-0000-0000-0000B5010000}"/>
    <cellStyle name="Comma 26 4 2" xfId="439" xr:uid="{00000000-0005-0000-0000-0000B6010000}"/>
    <cellStyle name="Comma 26 5" xfId="440" xr:uid="{00000000-0005-0000-0000-0000B7010000}"/>
    <cellStyle name="Comma 27" xfId="441" xr:uid="{00000000-0005-0000-0000-0000B8010000}"/>
    <cellStyle name="Comma 27 2" xfId="442" xr:uid="{00000000-0005-0000-0000-0000B9010000}"/>
    <cellStyle name="Comma 27 2 2" xfId="443" xr:uid="{00000000-0005-0000-0000-0000BA010000}"/>
    <cellStyle name="Comma 27 2 2 2" xfId="444" xr:uid="{00000000-0005-0000-0000-0000BB010000}"/>
    <cellStyle name="Comma 27 2 3" xfId="445" xr:uid="{00000000-0005-0000-0000-0000BC010000}"/>
    <cellStyle name="Comma 27 2 4" xfId="446" xr:uid="{00000000-0005-0000-0000-0000BD010000}"/>
    <cellStyle name="Comma 27 3" xfId="447" xr:uid="{00000000-0005-0000-0000-0000BE010000}"/>
    <cellStyle name="Comma 27 3 2" xfId="448" xr:uid="{00000000-0005-0000-0000-0000BF010000}"/>
    <cellStyle name="Comma 27 4" xfId="449" xr:uid="{00000000-0005-0000-0000-0000C0010000}"/>
    <cellStyle name="Comma 27 4 2" xfId="450" xr:uid="{00000000-0005-0000-0000-0000C1010000}"/>
    <cellStyle name="Comma 27 5" xfId="451" xr:uid="{00000000-0005-0000-0000-0000C2010000}"/>
    <cellStyle name="Comma 28" xfId="452" xr:uid="{00000000-0005-0000-0000-0000C3010000}"/>
    <cellStyle name="Comma 28 2" xfId="453" xr:uid="{00000000-0005-0000-0000-0000C4010000}"/>
    <cellStyle name="Comma 28 2 2" xfId="454" xr:uid="{00000000-0005-0000-0000-0000C5010000}"/>
    <cellStyle name="Comma 28 2 2 2" xfId="455" xr:uid="{00000000-0005-0000-0000-0000C6010000}"/>
    <cellStyle name="Comma 28 2 3" xfId="456" xr:uid="{00000000-0005-0000-0000-0000C7010000}"/>
    <cellStyle name="Comma 28 2 4" xfId="457" xr:uid="{00000000-0005-0000-0000-0000C8010000}"/>
    <cellStyle name="Comma 28 3" xfId="458" xr:uid="{00000000-0005-0000-0000-0000C9010000}"/>
    <cellStyle name="Comma 28 3 2" xfId="459" xr:uid="{00000000-0005-0000-0000-0000CA010000}"/>
    <cellStyle name="Comma 28 4" xfId="460" xr:uid="{00000000-0005-0000-0000-0000CB010000}"/>
    <cellStyle name="Comma 28 4 2" xfId="461" xr:uid="{00000000-0005-0000-0000-0000CC010000}"/>
    <cellStyle name="Comma 28 5" xfId="462" xr:uid="{00000000-0005-0000-0000-0000CD010000}"/>
    <cellStyle name="Comma 29" xfId="463" xr:uid="{00000000-0005-0000-0000-0000CE010000}"/>
    <cellStyle name="Comma 29 2" xfId="464" xr:uid="{00000000-0005-0000-0000-0000CF010000}"/>
    <cellStyle name="Comma 29 2 2" xfId="465" xr:uid="{00000000-0005-0000-0000-0000D0010000}"/>
    <cellStyle name="Comma 29 2 2 2" xfId="466" xr:uid="{00000000-0005-0000-0000-0000D1010000}"/>
    <cellStyle name="Comma 29 2 3" xfId="467" xr:uid="{00000000-0005-0000-0000-0000D2010000}"/>
    <cellStyle name="Comma 29 2 4" xfId="468" xr:uid="{00000000-0005-0000-0000-0000D3010000}"/>
    <cellStyle name="Comma 29 3" xfId="469" xr:uid="{00000000-0005-0000-0000-0000D4010000}"/>
    <cellStyle name="Comma 29 3 2" xfId="470" xr:uid="{00000000-0005-0000-0000-0000D5010000}"/>
    <cellStyle name="Comma 29 4" xfId="471" xr:uid="{00000000-0005-0000-0000-0000D6010000}"/>
    <cellStyle name="Comma 29 4 2" xfId="472" xr:uid="{00000000-0005-0000-0000-0000D7010000}"/>
    <cellStyle name="Comma 29 5" xfId="473" xr:uid="{00000000-0005-0000-0000-0000D8010000}"/>
    <cellStyle name="Comma 3" xfId="474" xr:uid="{00000000-0005-0000-0000-0000D9010000}"/>
    <cellStyle name="Comma 3 2" xfId="475" xr:uid="{00000000-0005-0000-0000-0000DA010000}"/>
    <cellStyle name="Comma 3 2 2" xfId="476" xr:uid="{00000000-0005-0000-0000-0000DB010000}"/>
    <cellStyle name="Comma 3 2 2 2" xfId="477" xr:uid="{00000000-0005-0000-0000-0000DC010000}"/>
    <cellStyle name="Comma 3 2 2 2 2" xfId="478" xr:uid="{00000000-0005-0000-0000-0000DD010000}"/>
    <cellStyle name="Comma 3 2 2 3" xfId="479" xr:uid="{00000000-0005-0000-0000-0000DE010000}"/>
    <cellStyle name="Comma 3 2 2 4" xfId="480" xr:uid="{00000000-0005-0000-0000-0000DF010000}"/>
    <cellStyle name="Comma 3 2 3" xfId="481" xr:uid="{00000000-0005-0000-0000-0000E0010000}"/>
    <cellStyle name="Comma 3 2 3 2" xfId="482" xr:uid="{00000000-0005-0000-0000-0000E1010000}"/>
    <cellStyle name="Comma 3 2 4" xfId="483" xr:uid="{00000000-0005-0000-0000-0000E2010000}"/>
    <cellStyle name="Comma 3 2 4 2" xfId="484" xr:uid="{00000000-0005-0000-0000-0000E3010000}"/>
    <cellStyle name="Comma 3 2 5" xfId="485" xr:uid="{00000000-0005-0000-0000-0000E4010000}"/>
    <cellStyle name="Comma 3 3" xfId="486" xr:uid="{00000000-0005-0000-0000-0000E5010000}"/>
    <cellStyle name="Comma 3 3 2" xfId="487" xr:uid="{00000000-0005-0000-0000-0000E6010000}"/>
    <cellStyle name="Comma 3 3 2 2" xfId="488" xr:uid="{00000000-0005-0000-0000-0000E7010000}"/>
    <cellStyle name="Comma 3 3 2 3" xfId="489" xr:uid="{00000000-0005-0000-0000-0000E8010000}"/>
    <cellStyle name="Comma 3 3 3" xfId="490" xr:uid="{00000000-0005-0000-0000-0000E9010000}"/>
    <cellStyle name="Comma 3 3 3 2" xfId="491" xr:uid="{00000000-0005-0000-0000-0000EA010000}"/>
    <cellStyle name="Comma 3 3 4" xfId="492" xr:uid="{00000000-0005-0000-0000-0000EB010000}"/>
    <cellStyle name="Comma 3 4" xfId="493" xr:uid="{00000000-0005-0000-0000-0000EC010000}"/>
    <cellStyle name="Comma 3 4 2" xfId="494" xr:uid="{00000000-0005-0000-0000-0000ED010000}"/>
    <cellStyle name="Comma 3 5" xfId="495" xr:uid="{00000000-0005-0000-0000-0000EE010000}"/>
    <cellStyle name="Comma 3 5 2" xfId="496" xr:uid="{00000000-0005-0000-0000-0000EF010000}"/>
    <cellStyle name="Comma 3 6" xfId="497" xr:uid="{00000000-0005-0000-0000-0000F0010000}"/>
    <cellStyle name="Comma 30" xfId="498" xr:uid="{00000000-0005-0000-0000-0000F1010000}"/>
    <cellStyle name="Comma 30 2" xfId="499" xr:uid="{00000000-0005-0000-0000-0000F2010000}"/>
    <cellStyle name="Comma 30 2 2" xfId="500" xr:uid="{00000000-0005-0000-0000-0000F3010000}"/>
    <cellStyle name="Comma 30 2 2 2" xfId="501" xr:uid="{00000000-0005-0000-0000-0000F4010000}"/>
    <cellStyle name="Comma 30 2 3" xfId="502" xr:uid="{00000000-0005-0000-0000-0000F5010000}"/>
    <cellStyle name="Comma 30 2 4" xfId="503" xr:uid="{00000000-0005-0000-0000-0000F6010000}"/>
    <cellStyle name="Comma 30 3" xfId="504" xr:uid="{00000000-0005-0000-0000-0000F7010000}"/>
    <cellStyle name="Comma 30 3 2" xfId="505" xr:uid="{00000000-0005-0000-0000-0000F8010000}"/>
    <cellStyle name="Comma 30 4" xfId="506" xr:uid="{00000000-0005-0000-0000-0000F9010000}"/>
    <cellStyle name="Comma 30 4 2" xfId="507" xr:uid="{00000000-0005-0000-0000-0000FA010000}"/>
    <cellStyle name="Comma 30 5" xfId="508" xr:uid="{00000000-0005-0000-0000-0000FB010000}"/>
    <cellStyle name="Comma 31" xfId="509" xr:uid="{00000000-0005-0000-0000-0000FC010000}"/>
    <cellStyle name="Comma 31 2" xfId="510" xr:uid="{00000000-0005-0000-0000-0000FD010000}"/>
    <cellStyle name="Comma 31 2 2" xfId="511" xr:uid="{00000000-0005-0000-0000-0000FE010000}"/>
    <cellStyle name="Comma 31 2 2 2" xfId="512" xr:uid="{00000000-0005-0000-0000-0000FF010000}"/>
    <cellStyle name="Comma 31 2 3" xfId="513" xr:uid="{00000000-0005-0000-0000-000000020000}"/>
    <cellStyle name="Comma 31 2 4" xfId="514" xr:uid="{00000000-0005-0000-0000-000001020000}"/>
    <cellStyle name="Comma 31 3" xfId="515" xr:uid="{00000000-0005-0000-0000-000002020000}"/>
    <cellStyle name="Comma 31 3 2" xfId="516" xr:uid="{00000000-0005-0000-0000-000003020000}"/>
    <cellStyle name="Comma 31 4" xfId="517" xr:uid="{00000000-0005-0000-0000-000004020000}"/>
    <cellStyle name="Comma 31 4 2" xfId="518" xr:uid="{00000000-0005-0000-0000-000005020000}"/>
    <cellStyle name="Comma 31 5" xfId="519" xr:uid="{00000000-0005-0000-0000-000006020000}"/>
    <cellStyle name="Comma 32" xfId="520" xr:uid="{00000000-0005-0000-0000-000007020000}"/>
    <cellStyle name="Comma 32 2" xfId="521" xr:uid="{00000000-0005-0000-0000-000008020000}"/>
    <cellStyle name="Comma 32 2 2" xfId="522" xr:uid="{00000000-0005-0000-0000-000009020000}"/>
    <cellStyle name="Comma 32 2 2 2" xfId="523" xr:uid="{00000000-0005-0000-0000-00000A020000}"/>
    <cellStyle name="Comma 32 2 3" xfId="524" xr:uid="{00000000-0005-0000-0000-00000B020000}"/>
    <cellStyle name="Comma 32 2 4" xfId="525" xr:uid="{00000000-0005-0000-0000-00000C020000}"/>
    <cellStyle name="Comma 32 3" xfId="526" xr:uid="{00000000-0005-0000-0000-00000D020000}"/>
    <cellStyle name="Comma 32 3 2" xfId="527" xr:uid="{00000000-0005-0000-0000-00000E020000}"/>
    <cellStyle name="Comma 32 4" xfId="528" xr:uid="{00000000-0005-0000-0000-00000F020000}"/>
    <cellStyle name="Comma 32 4 2" xfId="529" xr:uid="{00000000-0005-0000-0000-000010020000}"/>
    <cellStyle name="Comma 32 5" xfId="530" xr:uid="{00000000-0005-0000-0000-000011020000}"/>
    <cellStyle name="Comma 33" xfId="531" xr:uid="{00000000-0005-0000-0000-000012020000}"/>
    <cellStyle name="Comma 33 2" xfId="532" xr:uid="{00000000-0005-0000-0000-000013020000}"/>
    <cellStyle name="Comma 33 2 2" xfId="533" xr:uid="{00000000-0005-0000-0000-000014020000}"/>
    <cellStyle name="Comma 33 2 2 2" xfId="534" xr:uid="{00000000-0005-0000-0000-000015020000}"/>
    <cellStyle name="Comma 33 2 3" xfId="535" xr:uid="{00000000-0005-0000-0000-000016020000}"/>
    <cellStyle name="Comma 33 2 4" xfId="536" xr:uid="{00000000-0005-0000-0000-000017020000}"/>
    <cellStyle name="Comma 33 3" xfId="537" xr:uid="{00000000-0005-0000-0000-000018020000}"/>
    <cellStyle name="Comma 33 3 2" xfId="538" xr:uid="{00000000-0005-0000-0000-000019020000}"/>
    <cellStyle name="Comma 33 4" xfId="539" xr:uid="{00000000-0005-0000-0000-00001A020000}"/>
    <cellStyle name="Comma 33 4 2" xfId="540" xr:uid="{00000000-0005-0000-0000-00001B020000}"/>
    <cellStyle name="Comma 33 5" xfId="541" xr:uid="{00000000-0005-0000-0000-00001C020000}"/>
    <cellStyle name="Comma 34" xfId="542" xr:uid="{00000000-0005-0000-0000-00001D020000}"/>
    <cellStyle name="Comma 34 2" xfId="543" xr:uid="{00000000-0005-0000-0000-00001E020000}"/>
    <cellStyle name="Comma 34 2 2" xfId="544" xr:uid="{00000000-0005-0000-0000-00001F020000}"/>
    <cellStyle name="Comma 34 2 2 2" xfId="545" xr:uid="{00000000-0005-0000-0000-000020020000}"/>
    <cellStyle name="Comma 34 2 3" xfId="546" xr:uid="{00000000-0005-0000-0000-000021020000}"/>
    <cellStyle name="Comma 34 2 4" xfId="547" xr:uid="{00000000-0005-0000-0000-000022020000}"/>
    <cellStyle name="Comma 34 3" xfId="548" xr:uid="{00000000-0005-0000-0000-000023020000}"/>
    <cellStyle name="Comma 34 3 2" xfId="549" xr:uid="{00000000-0005-0000-0000-000024020000}"/>
    <cellStyle name="Comma 34 4" xfId="550" xr:uid="{00000000-0005-0000-0000-000025020000}"/>
    <cellStyle name="Comma 34 4 2" xfId="551" xr:uid="{00000000-0005-0000-0000-000026020000}"/>
    <cellStyle name="Comma 34 5" xfId="552" xr:uid="{00000000-0005-0000-0000-000027020000}"/>
    <cellStyle name="Comma 35" xfId="553" xr:uid="{00000000-0005-0000-0000-000028020000}"/>
    <cellStyle name="Comma 35 2" xfId="554" xr:uid="{00000000-0005-0000-0000-000029020000}"/>
    <cellStyle name="Comma 35 2 2" xfId="555" xr:uid="{00000000-0005-0000-0000-00002A020000}"/>
    <cellStyle name="Comma 35 2 2 2" xfId="556" xr:uid="{00000000-0005-0000-0000-00002B020000}"/>
    <cellStyle name="Comma 35 2 3" xfId="557" xr:uid="{00000000-0005-0000-0000-00002C020000}"/>
    <cellStyle name="Comma 35 2 4" xfId="558" xr:uid="{00000000-0005-0000-0000-00002D020000}"/>
    <cellStyle name="Comma 35 3" xfId="559" xr:uid="{00000000-0005-0000-0000-00002E020000}"/>
    <cellStyle name="Comma 35 3 2" xfId="560" xr:uid="{00000000-0005-0000-0000-00002F020000}"/>
    <cellStyle name="Comma 35 4" xfId="561" xr:uid="{00000000-0005-0000-0000-000030020000}"/>
    <cellStyle name="Comma 35 4 2" xfId="562" xr:uid="{00000000-0005-0000-0000-000031020000}"/>
    <cellStyle name="Comma 35 5" xfId="563" xr:uid="{00000000-0005-0000-0000-000032020000}"/>
    <cellStyle name="Comma 36" xfId="564" xr:uid="{00000000-0005-0000-0000-000033020000}"/>
    <cellStyle name="Comma 36 2" xfId="565" xr:uid="{00000000-0005-0000-0000-000034020000}"/>
    <cellStyle name="Comma 36 2 2" xfId="566" xr:uid="{00000000-0005-0000-0000-000035020000}"/>
    <cellStyle name="Comma 36 2 2 2" xfId="567" xr:uid="{00000000-0005-0000-0000-000036020000}"/>
    <cellStyle name="Comma 36 2 3" xfId="568" xr:uid="{00000000-0005-0000-0000-000037020000}"/>
    <cellStyle name="Comma 36 2 4" xfId="569" xr:uid="{00000000-0005-0000-0000-000038020000}"/>
    <cellStyle name="Comma 36 3" xfId="570" xr:uid="{00000000-0005-0000-0000-000039020000}"/>
    <cellStyle name="Comma 36 3 2" xfId="571" xr:uid="{00000000-0005-0000-0000-00003A020000}"/>
    <cellStyle name="Comma 36 4" xfId="572" xr:uid="{00000000-0005-0000-0000-00003B020000}"/>
    <cellStyle name="Comma 36 4 2" xfId="573" xr:uid="{00000000-0005-0000-0000-00003C020000}"/>
    <cellStyle name="Comma 36 5" xfId="574" xr:uid="{00000000-0005-0000-0000-00003D020000}"/>
    <cellStyle name="Comma 37" xfId="575" xr:uid="{00000000-0005-0000-0000-00003E020000}"/>
    <cellStyle name="Comma 37 2" xfId="576" xr:uid="{00000000-0005-0000-0000-00003F020000}"/>
    <cellStyle name="Comma 37 2 2" xfId="577" xr:uid="{00000000-0005-0000-0000-000040020000}"/>
    <cellStyle name="Comma 37 2 2 2" xfId="578" xr:uid="{00000000-0005-0000-0000-000041020000}"/>
    <cellStyle name="Comma 37 2 3" xfId="579" xr:uid="{00000000-0005-0000-0000-000042020000}"/>
    <cellStyle name="Comma 37 2 4" xfId="580" xr:uid="{00000000-0005-0000-0000-000043020000}"/>
    <cellStyle name="Comma 37 3" xfId="581" xr:uid="{00000000-0005-0000-0000-000044020000}"/>
    <cellStyle name="Comma 37 3 2" xfId="582" xr:uid="{00000000-0005-0000-0000-000045020000}"/>
    <cellStyle name="Comma 37 4" xfId="583" xr:uid="{00000000-0005-0000-0000-000046020000}"/>
    <cellStyle name="Comma 37 4 2" xfId="584" xr:uid="{00000000-0005-0000-0000-000047020000}"/>
    <cellStyle name="Comma 37 5" xfId="585" xr:uid="{00000000-0005-0000-0000-000048020000}"/>
    <cellStyle name="Comma 38" xfId="586" xr:uid="{00000000-0005-0000-0000-000049020000}"/>
    <cellStyle name="Comma 38 2" xfId="587" xr:uid="{00000000-0005-0000-0000-00004A020000}"/>
    <cellStyle name="Comma 38 2 2" xfId="588" xr:uid="{00000000-0005-0000-0000-00004B020000}"/>
    <cellStyle name="Comma 38 2 2 2" xfId="589" xr:uid="{00000000-0005-0000-0000-00004C020000}"/>
    <cellStyle name="Comma 38 2 3" xfId="590" xr:uid="{00000000-0005-0000-0000-00004D020000}"/>
    <cellStyle name="Comma 38 2 4" xfId="591" xr:uid="{00000000-0005-0000-0000-00004E020000}"/>
    <cellStyle name="Comma 38 3" xfId="592" xr:uid="{00000000-0005-0000-0000-00004F020000}"/>
    <cellStyle name="Comma 38 3 2" xfId="593" xr:uid="{00000000-0005-0000-0000-000050020000}"/>
    <cellStyle name="Comma 38 4" xfId="594" xr:uid="{00000000-0005-0000-0000-000051020000}"/>
    <cellStyle name="Comma 38 4 2" xfId="595" xr:uid="{00000000-0005-0000-0000-000052020000}"/>
    <cellStyle name="Comma 38 5" xfId="596" xr:uid="{00000000-0005-0000-0000-000053020000}"/>
    <cellStyle name="Comma 39" xfId="597" xr:uid="{00000000-0005-0000-0000-000054020000}"/>
    <cellStyle name="Comma 39 2" xfId="598" xr:uid="{00000000-0005-0000-0000-000055020000}"/>
    <cellStyle name="Comma 39 2 2" xfId="599" xr:uid="{00000000-0005-0000-0000-000056020000}"/>
    <cellStyle name="Comma 39 2 2 2" xfId="600" xr:uid="{00000000-0005-0000-0000-000057020000}"/>
    <cellStyle name="Comma 39 2 3" xfId="601" xr:uid="{00000000-0005-0000-0000-000058020000}"/>
    <cellStyle name="Comma 39 2 4" xfId="602" xr:uid="{00000000-0005-0000-0000-000059020000}"/>
    <cellStyle name="Comma 39 3" xfId="603" xr:uid="{00000000-0005-0000-0000-00005A020000}"/>
    <cellStyle name="Comma 39 3 2" xfId="604" xr:uid="{00000000-0005-0000-0000-00005B020000}"/>
    <cellStyle name="Comma 39 4" xfId="605" xr:uid="{00000000-0005-0000-0000-00005C020000}"/>
    <cellStyle name="Comma 39 4 2" xfId="606" xr:uid="{00000000-0005-0000-0000-00005D020000}"/>
    <cellStyle name="Comma 39 5" xfId="607" xr:uid="{00000000-0005-0000-0000-00005E020000}"/>
    <cellStyle name="Comma 4" xfId="608" xr:uid="{00000000-0005-0000-0000-00005F020000}"/>
    <cellStyle name="Comma 4 2" xfId="609" xr:uid="{00000000-0005-0000-0000-000060020000}"/>
    <cellStyle name="Comma 4 2 2" xfId="610" xr:uid="{00000000-0005-0000-0000-000061020000}"/>
    <cellStyle name="Comma 4 2 2 2" xfId="611" xr:uid="{00000000-0005-0000-0000-000062020000}"/>
    <cellStyle name="Comma 4 2 2 3" xfId="612" xr:uid="{00000000-0005-0000-0000-000063020000}"/>
    <cellStyle name="Comma 4 2 3" xfId="613" xr:uid="{00000000-0005-0000-0000-000064020000}"/>
    <cellStyle name="Comma 4 2 3 2" xfId="614" xr:uid="{00000000-0005-0000-0000-000065020000}"/>
    <cellStyle name="Comma 4 2 4" xfId="615" xr:uid="{00000000-0005-0000-0000-000066020000}"/>
    <cellStyle name="Comma 4 2 4 2" xfId="616" xr:uid="{00000000-0005-0000-0000-000067020000}"/>
    <cellStyle name="Comma 4 2 5" xfId="617" xr:uid="{00000000-0005-0000-0000-000068020000}"/>
    <cellStyle name="Comma 4 3" xfId="618" xr:uid="{00000000-0005-0000-0000-000069020000}"/>
    <cellStyle name="Comma 4 3 2" xfId="619" xr:uid="{00000000-0005-0000-0000-00006A020000}"/>
    <cellStyle name="Comma 4 3 2 2" xfId="620" xr:uid="{00000000-0005-0000-0000-00006B020000}"/>
    <cellStyle name="Comma 4 3 3" xfId="621" xr:uid="{00000000-0005-0000-0000-00006C020000}"/>
    <cellStyle name="Comma 4 3 4" xfId="622" xr:uid="{00000000-0005-0000-0000-00006D020000}"/>
    <cellStyle name="Comma 4 4" xfId="623" xr:uid="{00000000-0005-0000-0000-00006E020000}"/>
    <cellStyle name="Comma 4 4 2" xfId="624" xr:uid="{00000000-0005-0000-0000-00006F020000}"/>
    <cellStyle name="Comma 4 5" xfId="625" xr:uid="{00000000-0005-0000-0000-000070020000}"/>
    <cellStyle name="Comma 4 5 2" xfId="626" xr:uid="{00000000-0005-0000-0000-000071020000}"/>
    <cellStyle name="Comma 4 6" xfId="627" xr:uid="{00000000-0005-0000-0000-000072020000}"/>
    <cellStyle name="Comma 4 6 2" xfId="628" xr:uid="{00000000-0005-0000-0000-000073020000}"/>
    <cellStyle name="Comma 4 7" xfId="629" xr:uid="{00000000-0005-0000-0000-000074020000}"/>
    <cellStyle name="Comma 4 8" xfId="630" xr:uid="{00000000-0005-0000-0000-000075020000}"/>
    <cellStyle name="Comma 40" xfId="631" xr:uid="{00000000-0005-0000-0000-000076020000}"/>
    <cellStyle name="Comma 40 2" xfId="632" xr:uid="{00000000-0005-0000-0000-000077020000}"/>
    <cellStyle name="Comma 40 2 2" xfId="633" xr:uid="{00000000-0005-0000-0000-000078020000}"/>
    <cellStyle name="Comma 40 2 2 2" xfId="634" xr:uid="{00000000-0005-0000-0000-000079020000}"/>
    <cellStyle name="Comma 40 2 3" xfId="635" xr:uid="{00000000-0005-0000-0000-00007A020000}"/>
    <cellStyle name="Comma 40 2 4" xfId="636" xr:uid="{00000000-0005-0000-0000-00007B020000}"/>
    <cellStyle name="Comma 40 3" xfId="637" xr:uid="{00000000-0005-0000-0000-00007C020000}"/>
    <cellStyle name="Comma 40 3 2" xfId="638" xr:uid="{00000000-0005-0000-0000-00007D020000}"/>
    <cellStyle name="Comma 40 4" xfId="639" xr:uid="{00000000-0005-0000-0000-00007E020000}"/>
    <cellStyle name="Comma 40 4 2" xfId="640" xr:uid="{00000000-0005-0000-0000-00007F020000}"/>
    <cellStyle name="Comma 40 5" xfId="641" xr:uid="{00000000-0005-0000-0000-000080020000}"/>
    <cellStyle name="Comma 41" xfId="642" xr:uid="{00000000-0005-0000-0000-000081020000}"/>
    <cellStyle name="Comma 41 2" xfId="643" xr:uid="{00000000-0005-0000-0000-000082020000}"/>
    <cellStyle name="Comma 41 2 2" xfId="644" xr:uid="{00000000-0005-0000-0000-000083020000}"/>
    <cellStyle name="Comma 41 2 2 2" xfId="645" xr:uid="{00000000-0005-0000-0000-000084020000}"/>
    <cellStyle name="Comma 41 2 3" xfId="646" xr:uid="{00000000-0005-0000-0000-000085020000}"/>
    <cellStyle name="Comma 41 2 4" xfId="647" xr:uid="{00000000-0005-0000-0000-000086020000}"/>
    <cellStyle name="Comma 41 3" xfId="648" xr:uid="{00000000-0005-0000-0000-000087020000}"/>
    <cellStyle name="Comma 41 3 2" xfId="649" xr:uid="{00000000-0005-0000-0000-000088020000}"/>
    <cellStyle name="Comma 41 4" xfId="650" xr:uid="{00000000-0005-0000-0000-000089020000}"/>
    <cellStyle name="Comma 41 4 2" xfId="651" xr:uid="{00000000-0005-0000-0000-00008A020000}"/>
    <cellStyle name="Comma 41 5" xfId="652" xr:uid="{00000000-0005-0000-0000-00008B020000}"/>
    <cellStyle name="Comma 42" xfId="653" xr:uid="{00000000-0005-0000-0000-00008C020000}"/>
    <cellStyle name="Comma 42 2" xfId="654" xr:uid="{00000000-0005-0000-0000-00008D020000}"/>
    <cellStyle name="Comma 42 2 2" xfId="655" xr:uid="{00000000-0005-0000-0000-00008E020000}"/>
    <cellStyle name="Comma 42 2 2 2" xfId="656" xr:uid="{00000000-0005-0000-0000-00008F020000}"/>
    <cellStyle name="Comma 42 2 3" xfId="657" xr:uid="{00000000-0005-0000-0000-000090020000}"/>
    <cellStyle name="Comma 42 2 4" xfId="658" xr:uid="{00000000-0005-0000-0000-000091020000}"/>
    <cellStyle name="Comma 42 3" xfId="659" xr:uid="{00000000-0005-0000-0000-000092020000}"/>
    <cellStyle name="Comma 42 3 2" xfId="660" xr:uid="{00000000-0005-0000-0000-000093020000}"/>
    <cellStyle name="Comma 42 4" xfId="661" xr:uid="{00000000-0005-0000-0000-000094020000}"/>
    <cellStyle name="Comma 42 4 2" xfId="662" xr:uid="{00000000-0005-0000-0000-000095020000}"/>
    <cellStyle name="Comma 42 5" xfId="663" xr:uid="{00000000-0005-0000-0000-000096020000}"/>
    <cellStyle name="Comma 43" xfId="664" xr:uid="{00000000-0005-0000-0000-000097020000}"/>
    <cellStyle name="Comma 43 2" xfId="665" xr:uid="{00000000-0005-0000-0000-000098020000}"/>
    <cellStyle name="Comma 43 2 2" xfId="666" xr:uid="{00000000-0005-0000-0000-000099020000}"/>
    <cellStyle name="Comma 43 2 2 2" xfId="667" xr:uid="{00000000-0005-0000-0000-00009A020000}"/>
    <cellStyle name="Comma 43 2 3" xfId="668" xr:uid="{00000000-0005-0000-0000-00009B020000}"/>
    <cellStyle name="Comma 43 2 4" xfId="669" xr:uid="{00000000-0005-0000-0000-00009C020000}"/>
    <cellStyle name="Comma 43 3" xfId="670" xr:uid="{00000000-0005-0000-0000-00009D020000}"/>
    <cellStyle name="Comma 43 3 2" xfId="671" xr:uid="{00000000-0005-0000-0000-00009E020000}"/>
    <cellStyle name="Comma 43 4" xfId="672" xr:uid="{00000000-0005-0000-0000-00009F020000}"/>
    <cellStyle name="Comma 43 4 2" xfId="673" xr:uid="{00000000-0005-0000-0000-0000A0020000}"/>
    <cellStyle name="Comma 43 5" xfId="674" xr:uid="{00000000-0005-0000-0000-0000A1020000}"/>
    <cellStyle name="Comma 44" xfId="675" xr:uid="{00000000-0005-0000-0000-0000A2020000}"/>
    <cellStyle name="Comma 44 2" xfId="676" xr:uid="{00000000-0005-0000-0000-0000A3020000}"/>
    <cellStyle name="Comma 44 2 2" xfId="677" xr:uid="{00000000-0005-0000-0000-0000A4020000}"/>
    <cellStyle name="Comma 44 2 2 2" xfId="678" xr:uid="{00000000-0005-0000-0000-0000A5020000}"/>
    <cellStyle name="Comma 44 2 3" xfId="679" xr:uid="{00000000-0005-0000-0000-0000A6020000}"/>
    <cellStyle name="Comma 44 2 4" xfId="680" xr:uid="{00000000-0005-0000-0000-0000A7020000}"/>
    <cellStyle name="Comma 44 3" xfId="681" xr:uid="{00000000-0005-0000-0000-0000A8020000}"/>
    <cellStyle name="Comma 44 3 2" xfId="682" xr:uid="{00000000-0005-0000-0000-0000A9020000}"/>
    <cellStyle name="Comma 44 4" xfId="683" xr:uid="{00000000-0005-0000-0000-0000AA020000}"/>
    <cellStyle name="Comma 44 4 2" xfId="684" xr:uid="{00000000-0005-0000-0000-0000AB020000}"/>
    <cellStyle name="Comma 44 5" xfId="685" xr:uid="{00000000-0005-0000-0000-0000AC020000}"/>
    <cellStyle name="Comma 45" xfId="686" xr:uid="{00000000-0005-0000-0000-0000AD020000}"/>
    <cellStyle name="Comma 45 2" xfId="687" xr:uid="{00000000-0005-0000-0000-0000AE020000}"/>
    <cellStyle name="Comma 45 2 2" xfId="688" xr:uid="{00000000-0005-0000-0000-0000AF020000}"/>
    <cellStyle name="Comma 45 2 2 2" xfId="689" xr:uid="{00000000-0005-0000-0000-0000B0020000}"/>
    <cellStyle name="Comma 45 2 3" xfId="690" xr:uid="{00000000-0005-0000-0000-0000B1020000}"/>
    <cellStyle name="Comma 45 2 4" xfId="691" xr:uid="{00000000-0005-0000-0000-0000B2020000}"/>
    <cellStyle name="Comma 45 3" xfId="692" xr:uid="{00000000-0005-0000-0000-0000B3020000}"/>
    <cellStyle name="Comma 45 3 2" xfId="693" xr:uid="{00000000-0005-0000-0000-0000B4020000}"/>
    <cellStyle name="Comma 45 4" xfId="694" xr:uid="{00000000-0005-0000-0000-0000B5020000}"/>
    <cellStyle name="Comma 45 4 2" xfId="695" xr:uid="{00000000-0005-0000-0000-0000B6020000}"/>
    <cellStyle name="Comma 45 5" xfId="696" xr:uid="{00000000-0005-0000-0000-0000B7020000}"/>
    <cellStyle name="Comma 46" xfId="697" xr:uid="{00000000-0005-0000-0000-0000B8020000}"/>
    <cellStyle name="Comma 46 2" xfId="698" xr:uid="{00000000-0005-0000-0000-0000B9020000}"/>
    <cellStyle name="Comma 46 2 2" xfId="699" xr:uid="{00000000-0005-0000-0000-0000BA020000}"/>
    <cellStyle name="Comma 46 2 2 2" xfId="700" xr:uid="{00000000-0005-0000-0000-0000BB020000}"/>
    <cellStyle name="Comma 46 2 3" xfId="701" xr:uid="{00000000-0005-0000-0000-0000BC020000}"/>
    <cellStyle name="Comma 46 2 4" xfId="702" xr:uid="{00000000-0005-0000-0000-0000BD020000}"/>
    <cellStyle name="Comma 46 3" xfId="703" xr:uid="{00000000-0005-0000-0000-0000BE020000}"/>
    <cellStyle name="Comma 46 3 2" xfId="704" xr:uid="{00000000-0005-0000-0000-0000BF020000}"/>
    <cellStyle name="Comma 46 4" xfId="705" xr:uid="{00000000-0005-0000-0000-0000C0020000}"/>
    <cellStyle name="Comma 46 4 2" xfId="706" xr:uid="{00000000-0005-0000-0000-0000C1020000}"/>
    <cellStyle name="Comma 46 5" xfId="707" xr:uid="{00000000-0005-0000-0000-0000C2020000}"/>
    <cellStyle name="Comma 47" xfId="708" xr:uid="{00000000-0005-0000-0000-0000C3020000}"/>
    <cellStyle name="Comma 47 2" xfId="709" xr:uid="{00000000-0005-0000-0000-0000C4020000}"/>
    <cellStyle name="Comma 47 2 2" xfId="710" xr:uid="{00000000-0005-0000-0000-0000C5020000}"/>
    <cellStyle name="Comma 47 2 2 2" xfId="711" xr:uid="{00000000-0005-0000-0000-0000C6020000}"/>
    <cellStyle name="Comma 47 2 3" xfId="712" xr:uid="{00000000-0005-0000-0000-0000C7020000}"/>
    <cellStyle name="Comma 47 2 4" xfId="713" xr:uid="{00000000-0005-0000-0000-0000C8020000}"/>
    <cellStyle name="Comma 47 3" xfId="714" xr:uid="{00000000-0005-0000-0000-0000C9020000}"/>
    <cellStyle name="Comma 47 3 2" xfId="715" xr:uid="{00000000-0005-0000-0000-0000CA020000}"/>
    <cellStyle name="Comma 47 4" xfId="716" xr:uid="{00000000-0005-0000-0000-0000CB020000}"/>
    <cellStyle name="Comma 47 4 2" xfId="717" xr:uid="{00000000-0005-0000-0000-0000CC020000}"/>
    <cellStyle name="Comma 47 5" xfId="718" xr:uid="{00000000-0005-0000-0000-0000CD020000}"/>
    <cellStyle name="Comma 48" xfId="719" xr:uid="{00000000-0005-0000-0000-0000CE020000}"/>
    <cellStyle name="Comma 48 2" xfId="720" xr:uid="{00000000-0005-0000-0000-0000CF020000}"/>
    <cellStyle name="Comma 48 2 2" xfId="721" xr:uid="{00000000-0005-0000-0000-0000D0020000}"/>
    <cellStyle name="Comma 48 2 2 2" xfId="722" xr:uid="{00000000-0005-0000-0000-0000D1020000}"/>
    <cellStyle name="Comma 48 2 3" xfId="723" xr:uid="{00000000-0005-0000-0000-0000D2020000}"/>
    <cellStyle name="Comma 48 2 4" xfId="724" xr:uid="{00000000-0005-0000-0000-0000D3020000}"/>
    <cellStyle name="Comma 48 3" xfId="725" xr:uid="{00000000-0005-0000-0000-0000D4020000}"/>
    <cellStyle name="Comma 48 3 2" xfId="726" xr:uid="{00000000-0005-0000-0000-0000D5020000}"/>
    <cellStyle name="Comma 48 4" xfId="727" xr:uid="{00000000-0005-0000-0000-0000D6020000}"/>
    <cellStyle name="Comma 48 4 2" xfId="728" xr:uid="{00000000-0005-0000-0000-0000D7020000}"/>
    <cellStyle name="Comma 48 5" xfId="729" xr:uid="{00000000-0005-0000-0000-0000D8020000}"/>
    <cellStyle name="Comma 49" xfId="730" xr:uid="{00000000-0005-0000-0000-0000D9020000}"/>
    <cellStyle name="Comma 49 2" xfId="731" xr:uid="{00000000-0005-0000-0000-0000DA020000}"/>
    <cellStyle name="Comma 49 2 2" xfId="732" xr:uid="{00000000-0005-0000-0000-0000DB020000}"/>
    <cellStyle name="Comma 49 2 2 2" xfId="733" xr:uid="{00000000-0005-0000-0000-0000DC020000}"/>
    <cellStyle name="Comma 49 2 3" xfId="734" xr:uid="{00000000-0005-0000-0000-0000DD020000}"/>
    <cellStyle name="Comma 49 2 4" xfId="735" xr:uid="{00000000-0005-0000-0000-0000DE020000}"/>
    <cellStyle name="Comma 49 3" xfId="736" xr:uid="{00000000-0005-0000-0000-0000DF020000}"/>
    <cellStyle name="Comma 49 3 2" xfId="737" xr:uid="{00000000-0005-0000-0000-0000E0020000}"/>
    <cellStyle name="Comma 49 4" xfId="738" xr:uid="{00000000-0005-0000-0000-0000E1020000}"/>
    <cellStyle name="Comma 49 4 2" xfId="739" xr:uid="{00000000-0005-0000-0000-0000E2020000}"/>
    <cellStyle name="Comma 49 5" xfId="740" xr:uid="{00000000-0005-0000-0000-0000E3020000}"/>
    <cellStyle name="Comma 5" xfId="741" xr:uid="{00000000-0005-0000-0000-0000E4020000}"/>
    <cellStyle name="Comma 5 2" xfId="742" xr:uid="{00000000-0005-0000-0000-0000E5020000}"/>
    <cellStyle name="Comma 5 2 2" xfId="743" xr:uid="{00000000-0005-0000-0000-0000E6020000}"/>
    <cellStyle name="Comma 5 2 2 2" xfId="744" xr:uid="{00000000-0005-0000-0000-0000E7020000}"/>
    <cellStyle name="Comma 5 2 2 3" xfId="745" xr:uid="{00000000-0005-0000-0000-0000E8020000}"/>
    <cellStyle name="Comma 5 2 3" xfId="746" xr:uid="{00000000-0005-0000-0000-0000E9020000}"/>
    <cellStyle name="Comma 5 2 3 2" xfId="747" xr:uid="{00000000-0005-0000-0000-0000EA020000}"/>
    <cellStyle name="Comma 5 2 4" xfId="748" xr:uid="{00000000-0005-0000-0000-0000EB020000}"/>
    <cellStyle name="Comma 5 2 4 2" xfId="749" xr:uid="{00000000-0005-0000-0000-0000EC020000}"/>
    <cellStyle name="Comma 5 2 5" xfId="750" xr:uid="{00000000-0005-0000-0000-0000ED020000}"/>
    <cellStyle name="Comma 5 3" xfId="751" xr:uid="{00000000-0005-0000-0000-0000EE020000}"/>
    <cellStyle name="Comma 5 3 2" xfId="752" xr:uid="{00000000-0005-0000-0000-0000EF020000}"/>
    <cellStyle name="Comma 5 3 2 2" xfId="753" xr:uid="{00000000-0005-0000-0000-0000F0020000}"/>
    <cellStyle name="Comma 5 3 3" xfId="754" xr:uid="{00000000-0005-0000-0000-0000F1020000}"/>
    <cellStyle name="Comma 5 3 4" xfId="755" xr:uid="{00000000-0005-0000-0000-0000F2020000}"/>
    <cellStyle name="Comma 5 4" xfId="756" xr:uid="{00000000-0005-0000-0000-0000F3020000}"/>
    <cellStyle name="Comma 5 4 2" xfId="757" xr:uid="{00000000-0005-0000-0000-0000F4020000}"/>
    <cellStyle name="Comma 5 5" xfId="758" xr:uid="{00000000-0005-0000-0000-0000F5020000}"/>
    <cellStyle name="Comma 5 5 2" xfId="759" xr:uid="{00000000-0005-0000-0000-0000F6020000}"/>
    <cellStyle name="Comma 5 6" xfId="760" xr:uid="{00000000-0005-0000-0000-0000F7020000}"/>
    <cellStyle name="Comma 5 6 2" xfId="761" xr:uid="{00000000-0005-0000-0000-0000F8020000}"/>
    <cellStyle name="Comma 5 7" xfId="762" xr:uid="{00000000-0005-0000-0000-0000F9020000}"/>
    <cellStyle name="Comma 5 8" xfId="763" xr:uid="{00000000-0005-0000-0000-0000FA020000}"/>
    <cellStyle name="Comma 50" xfId="764" xr:uid="{00000000-0005-0000-0000-0000FB020000}"/>
    <cellStyle name="Comma 50 2" xfId="765" xr:uid="{00000000-0005-0000-0000-0000FC020000}"/>
    <cellStyle name="Comma 50 2 2" xfId="766" xr:uid="{00000000-0005-0000-0000-0000FD020000}"/>
    <cellStyle name="Comma 50 2 2 2" xfId="767" xr:uid="{00000000-0005-0000-0000-0000FE020000}"/>
    <cellStyle name="Comma 50 2 3" xfId="768" xr:uid="{00000000-0005-0000-0000-0000FF020000}"/>
    <cellStyle name="Comma 50 2 4" xfId="769" xr:uid="{00000000-0005-0000-0000-000000030000}"/>
    <cellStyle name="Comma 50 3" xfId="770" xr:uid="{00000000-0005-0000-0000-000001030000}"/>
    <cellStyle name="Comma 50 3 2" xfId="771" xr:uid="{00000000-0005-0000-0000-000002030000}"/>
    <cellStyle name="Comma 50 4" xfId="772" xr:uid="{00000000-0005-0000-0000-000003030000}"/>
    <cellStyle name="Comma 50 4 2" xfId="773" xr:uid="{00000000-0005-0000-0000-000004030000}"/>
    <cellStyle name="Comma 50 5" xfId="774" xr:uid="{00000000-0005-0000-0000-000005030000}"/>
    <cellStyle name="Comma 51" xfId="775" xr:uid="{00000000-0005-0000-0000-000006030000}"/>
    <cellStyle name="Comma 51 2" xfId="776" xr:uid="{00000000-0005-0000-0000-000007030000}"/>
    <cellStyle name="Comma 51 2 2" xfId="777" xr:uid="{00000000-0005-0000-0000-000008030000}"/>
    <cellStyle name="Comma 51 2 2 2" xfId="778" xr:uid="{00000000-0005-0000-0000-000009030000}"/>
    <cellStyle name="Comma 51 2 3" xfId="779" xr:uid="{00000000-0005-0000-0000-00000A030000}"/>
    <cellStyle name="Comma 51 2 4" xfId="780" xr:uid="{00000000-0005-0000-0000-00000B030000}"/>
    <cellStyle name="Comma 51 3" xfId="781" xr:uid="{00000000-0005-0000-0000-00000C030000}"/>
    <cellStyle name="Comma 51 3 2" xfId="782" xr:uid="{00000000-0005-0000-0000-00000D030000}"/>
    <cellStyle name="Comma 51 4" xfId="783" xr:uid="{00000000-0005-0000-0000-00000E030000}"/>
    <cellStyle name="Comma 51 4 2" xfId="784" xr:uid="{00000000-0005-0000-0000-00000F030000}"/>
    <cellStyle name="Comma 51 5" xfId="785" xr:uid="{00000000-0005-0000-0000-000010030000}"/>
    <cellStyle name="Comma 52" xfId="786" xr:uid="{00000000-0005-0000-0000-000011030000}"/>
    <cellStyle name="Comma 52 2" xfId="1465" xr:uid="{86B37D76-EC2D-431D-873C-7FFB260C7494}"/>
    <cellStyle name="Comma 52 3" xfId="1452" xr:uid="{1FE77BC2-1F58-42F5-934A-F4B881A4F089}"/>
    <cellStyle name="Comma 6" xfId="787" xr:uid="{00000000-0005-0000-0000-000012030000}"/>
    <cellStyle name="Comma 6 2" xfId="788" xr:uid="{00000000-0005-0000-0000-000013030000}"/>
    <cellStyle name="Comma 6 2 2" xfId="789" xr:uid="{00000000-0005-0000-0000-000014030000}"/>
    <cellStyle name="Comma 6 2 2 2" xfId="790" xr:uid="{00000000-0005-0000-0000-000015030000}"/>
    <cellStyle name="Comma 6 2 2 2 2" xfId="791" xr:uid="{00000000-0005-0000-0000-000016030000}"/>
    <cellStyle name="Comma 6 2 2 3" xfId="792" xr:uid="{00000000-0005-0000-0000-000017030000}"/>
    <cellStyle name="Comma 6 2 2 3 2" xfId="793" xr:uid="{00000000-0005-0000-0000-000018030000}"/>
    <cellStyle name="Comma 6 2 2 4" xfId="794" xr:uid="{00000000-0005-0000-0000-000019030000}"/>
    <cellStyle name="Comma 6 2 2 5" xfId="795" xr:uid="{00000000-0005-0000-0000-00001A030000}"/>
    <cellStyle name="Comma 6 2 3" xfId="796" xr:uid="{00000000-0005-0000-0000-00001B030000}"/>
    <cellStyle name="Comma 6 2 3 2" xfId="797" xr:uid="{00000000-0005-0000-0000-00001C030000}"/>
    <cellStyle name="Comma 6 2 4" xfId="798" xr:uid="{00000000-0005-0000-0000-00001D030000}"/>
    <cellStyle name="Comma 6 2 4 2" xfId="799" xr:uid="{00000000-0005-0000-0000-00001E030000}"/>
    <cellStyle name="Comma 6 2 5" xfId="800" xr:uid="{00000000-0005-0000-0000-00001F030000}"/>
    <cellStyle name="Comma 6 2 5 2" xfId="801" xr:uid="{00000000-0005-0000-0000-000020030000}"/>
    <cellStyle name="Comma 6 2 6" xfId="802" xr:uid="{00000000-0005-0000-0000-000021030000}"/>
    <cellStyle name="Comma 6 3" xfId="803" xr:uid="{00000000-0005-0000-0000-000022030000}"/>
    <cellStyle name="Comma 6 3 2" xfId="804" xr:uid="{00000000-0005-0000-0000-000023030000}"/>
    <cellStyle name="Comma 6 3 2 2" xfId="805" xr:uid="{00000000-0005-0000-0000-000024030000}"/>
    <cellStyle name="Comma 6 3 3" xfId="806" xr:uid="{00000000-0005-0000-0000-000025030000}"/>
    <cellStyle name="Comma 6 3 3 2" xfId="807" xr:uid="{00000000-0005-0000-0000-000026030000}"/>
    <cellStyle name="Comma 6 3 4" xfId="808" xr:uid="{00000000-0005-0000-0000-000027030000}"/>
    <cellStyle name="Comma 6 3 5" xfId="809" xr:uid="{00000000-0005-0000-0000-000028030000}"/>
    <cellStyle name="Comma 6 4" xfId="810" xr:uid="{00000000-0005-0000-0000-000029030000}"/>
    <cellStyle name="Comma 6 4 2" xfId="811" xr:uid="{00000000-0005-0000-0000-00002A030000}"/>
    <cellStyle name="Comma 6 4 2 2" xfId="812" xr:uid="{00000000-0005-0000-0000-00002B030000}"/>
    <cellStyle name="Comma 6 4 3" xfId="813" xr:uid="{00000000-0005-0000-0000-00002C030000}"/>
    <cellStyle name="Comma 6 5" xfId="814" xr:uid="{00000000-0005-0000-0000-00002D030000}"/>
    <cellStyle name="Comma 6 5 2" xfId="815" xr:uid="{00000000-0005-0000-0000-00002E030000}"/>
    <cellStyle name="Comma 6 6" xfId="816" xr:uid="{00000000-0005-0000-0000-00002F030000}"/>
    <cellStyle name="Comma 6 6 2" xfId="817" xr:uid="{00000000-0005-0000-0000-000030030000}"/>
    <cellStyle name="Comma 6 7" xfId="818" xr:uid="{00000000-0005-0000-0000-000031030000}"/>
    <cellStyle name="Comma 6 7 2" xfId="819" xr:uid="{00000000-0005-0000-0000-000032030000}"/>
    <cellStyle name="Comma 6 8" xfId="820" xr:uid="{00000000-0005-0000-0000-000033030000}"/>
    <cellStyle name="Comma 6 9" xfId="821" xr:uid="{00000000-0005-0000-0000-000034030000}"/>
    <cellStyle name="Comma 7" xfId="822" xr:uid="{00000000-0005-0000-0000-000035030000}"/>
    <cellStyle name="Comma 7 2" xfId="823" xr:uid="{00000000-0005-0000-0000-000036030000}"/>
    <cellStyle name="Comma 7 2 2" xfId="824" xr:uid="{00000000-0005-0000-0000-000037030000}"/>
    <cellStyle name="Comma 7 2 2 2" xfId="825" xr:uid="{00000000-0005-0000-0000-000038030000}"/>
    <cellStyle name="Comma 7 2 2 3" xfId="826" xr:uid="{00000000-0005-0000-0000-000039030000}"/>
    <cellStyle name="Comma 7 2 3" xfId="827" xr:uid="{00000000-0005-0000-0000-00003A030000}"/>
    <cellStyle name="Comma 7 2 3 2" xfId="828" xr:uid="{00000000-0005-0000-0000-00003B030000}"/>
    <cellStyle name="Comma 7 2 4" xfId="829" xr:uid="{00000000-0005-0000-0000-00003C030000}"/>
    <cellStyle name="Comma 7 3" xfId="830" xr:uid="{00000000-0005-0000-0000-00003D030000}"/>
    <cellStyle name="Comma 7 3 2" xfId="831" xr:uid="{00000000-0005-0000-0000-00003E030000}"/>
    <cellStyle name="Comma 7 4" xfId="832" xr:uid="{00000000-0005-0000-0000-00003F030000}"/>
    <cellStyle name="Comma 7 4 2" xfId="833" xr:uid="{00000000-0005-0000-0000-000040030000}"/>
    <cellStyle name="Comma 7 5" xfId="834" xr:uid="{00000000-0005-0000-0000-000041030000}"/>
    <cellStyle name="Comma 8" xfId="835" xr:uid="{00000000-0005-0000-0000-000042030000}"/>
    <cellStyle name="Comma 8 2" xfId="836" xr:uid="{00000000-0005-0000-0000-000043030000}"/>
    <cellStyle name="Comma 8 2 2" xfId="837" xr:uid="{00000000-0005-0000-0000-000044030000}"/>
    <cellStyle name="Comma 8 2 2 2" xfId="838" xr:uid="{00000000-0005-0000-0000-000045030000}"/>
    <cellStyle name="Comma 8 2 3" xfId="839" xr:uid="{00000000-0005-0000-0000-000046030000}"/>
    <cellStyle name="Comma 8 2 4" xfId="840" xr:uid="{00000000-0005-0000-0000-000047030000}"/>
    <cellStyle name="Comma 8 3" xfId="841" xr:uid="{00000000-0005-0000-0000-000048030000}"/>
    <cellStyle name="Comma 8 3 2" xfId="842" xr:uid="{00000000-0005-0000-0000-000049030000}"/>
    <cellStyle name="Comma 8 4" xfId="843" xr:uid="{00000000-0005-0000-0000-00004A030000}"/>
    <cellStyle name="Comma 8 4 2" xfId="844" xr:uid="{00000000-0005-0000-0000-00004B030000}"/>
    <cellStyle name="Comma 8 5" xfId="845" xr:uid="{00000000-0005-0000-0000-00004C030000}"/>
    <cellStyle name="Comma 9" xfId="846" xr:uid="{00000000-0005-0000-0000-00004D030000}"/>
    <cellStyle name="Comma 9 2" xfId="847" xr:uid="{00000000-0005-0000-0000-00004E030000}"/>
    <cellStyle name="Comma 9 2 2" xfId="848" xr:uid="{00000000-0005-0000-0000-00004F030000}"/>
    <cellStyle name="Comma 9 2 2 2" xfId="849" xr:uid="{00000000-0005-0000-0000-000050030000}"/>
    <cellStyle name="Comma 9 2 3" xfId="850" xr:uid="{00000000-0005-0000-0000-000051030000}"/>
    <cellStyle name="Comma 9 2 4" xfId="851" xr:uid="{00000000-0005-0000-0000-000052030000}"/>
    <cellStyle name="Comma 9 3" xfId="852" xr:uid="{00000000-0005-0000-0000-000053030000}"/>
    <cellStyle name="Comma 9 3 2" xfId="853" xr:uid="{00000000-0005-0000-0000-000054030000}"/>
    <cellStyle name="Comma 9 4" xfId="854" xr:uid="{00000000-0005-0000-0000-000055030000}"/>
    <cellStyle name="Comma 9 4 2" xfId="855" xr:uid="{00000000-0005-0000-0000-000056030000}"/>
    <cellStyle name="Comma 9 5" xfId="856" xr:uid="{00000000-0005-0000-0000-000057030000}"/>
    <cellStyle name="Currency 2" xfId="857" xr:uid="{00000000-0005-0000-0000-000059030000}"/>
    <cellStyle name="Currency 2 2" xfId="858" xr:uid="{00000000-0005-0000-0000-00005A030000}"/>
    <cellStyle name="Currency 2 2 2" xfId="859" xr:uid="{00000000-0005-0000-0000-00005B030000}"/>
    <cellStyle name="Currency 2 2 2 2" xfId="860" xr:uid="{00000000-0005-0000-0000-00005C030000}"/>
    <cellStyle name="Currency 2 2 2 2 2" xfId="861" xr:uid="{00000000-0005-0000-0000-00005D030000}"/>
    <cellStyle name="Currency 2 2 2 2 2 2" xfId="1469" xr:uid="{5F916C50-3C52-49EC-8CB8-567C96746746}"/>
    <cellStyle name="Currency 2 2 2 2 3" xfId="1468" xr:uid="{1F86D66A-5576-4185-96E0-9414977C29E4}"/>
    <cellStyle name="Currency 2 2 2 3" xfId="862" xr:uid="{00000000-0005-0000-0000-00005E030000}"/>
    <cellStyle name="Currency 2 2 2 3 2" xfId="863" xr:uid="{00000000-0005-0000-0000-00005F030000}"/>
    <cellStyle name="Currency 2 2 2 3 2 2" xfId="1471" xr:uid="{2403A3AE-131E-4971-978D-B3FBBCB6E057}"/>
    <cellStyle name="Currency 2 2 2 3 3" xfId="1470" xr:uid="{BD7632DE-E377-40A1-81FE-512FD5B0646F}"/>
    <cellStyle name="Currency 2 2 2 4" xfId="864" xr:uid="{00000000-0005-0000-0000-000060030000}"/>
    <cellStyle name="Currency 2 2 2 4 2" xfId="1472" xr:uid="{F22D2419-E8A4-49ED-909B-54DA8D47A6AA}"/>
    <cellStyle name="Currency 2 2 2 5" xfId="1467" xr:uid="{C3B3674D-DDCF-427F-9E13-E1A3C00E92DD}"/>
    <cellStyle name="Currency 2 2 3" xfId="865" xr:uid="{00000000-0005-0000-0000-000061030000}"/>
    <cellStyle name="Currency 2 2 3 2" xfId="866" xr:uid="{00000000-0005-0000-0000-000062030000}"/>
    <cellStyle name="Currency 2 2 3 2 2" xfId="1474" xr:uid="{7447EB60-C04C-4A1A-9507-FBB589C24CBF}"/>
    <cellStyle name="Currency 2 2 3 3" xfId="1473" xr:uid="{1D351C03-4E02-4697-A9C7-2660F28740B0}"/>
    <cellStyle name="Currency 2 2 4" xfId="867" xr:uid="{00000000-0005-0000-0000-000063030000}"/>
    <cellStyle name="Currency 2 2 4 2" xfId="868" xr:uid="{00000000-0005-0000-0000-000064030000}"/>
    <cellStyle name="Currency 2 2 4 2 2" xfId="1476" xr:uid="{10D3DEC1-52F6-44EE-AA41-747CDD3ED60B}"/>
    <cellStyle name="Currency 2 2 4 3" xfId="1475" xr:uid="{549CADA5-70DB-4575-9E6C-826E71BC4EB2}"/>
    <cellStyle name="Currency 2 2 5" xfId="869" xr:uid="{00000000-0005-0000-0000-000065030000}"/>
    <cellStyle name="Currency 2 2 5 2" xfId="1477" xr:uid="{9DC0B619-6DC8-49A9-A939-865EE7EDB589}"/>
    <cellStyle name="Currency 2 2 6" xfId="1466" xr:uid="{D67391B2-1CE4-4B6B-837C-1642067DA99F}"/>
    <cellStyle name="Currency 3" xfId="870" xr:uid="{00000000-0005-0000-0000-000066030000}"/>
    <cellStyle name="Currency 4" xfId="1490" xr:uid="{B9D2B710-5393-4CE6-9AA2-334C6F6669EB}"/>
    <cellStyle name="Default_Uvuceni" xfId="871" xr:uid="{00000000-0005-0000-0000-000067030000}"/>
    <cellStyle name="Dobro" xfId="872" xr:uid="{00000000-0005-0000-0000-000068030000}"/>
    <cellStyle name="Dobro 2" xfId="873" xr:uid="{00000000-0005-0000-0000-000069030000}"/>
    <cellStyle name="Excel Built-in Excel Built-in Normal 2" xfId="1444" xr:uid="{88AAEE74-A988-49F2-89C0-63076BEFD94C}"/>
    <cellStyle name="Excel Built-in Normal" xfId="874" xr:uid="{00000000-0005-0000-0000-00006A030000}"/>
    <cellStyle name="Excel Built-in Normal 2" xfId="875" xr:uid="{00000000-0005-0000-0000-00006B030000}"/>
    <cellStyle name="Excel Built-in Normal 3" xfId="876" xr:uid="{00000000-0005-0000-0000-00006C030000}"/>
    <cellStyle name="Hiperveza 2" xfId="877" xr:uid="{00000000-0005-0000-0000-00006D030000}"/>
    <cellStyle name="Hyperlink 2" xfId="878" xr:uid="{00000000-0005-0000-0000-00006E030000}"/>
    <cellStyle name="Hyperlink 2 2" xfId="879" xr:uid="{00000000-0005-0000-0000-00006F030000}"/>
    <cellStyle name="Hyperlink 3" xfId="880" xr:uid="{00000000-0005-0000-0000-000070030000}"/>
    <cellStyle name="Isticanje1" xfId="881" xr:uid="{00000000-0005-0000-0000-000071030000}"/>
    <cellStyle name="Isticanje2" xfId="882" xr:uid="{00000000-0005-0000-0000-000072030000}"/>
    <cellStyle name="Isticanje3" xfId="883" xr:uid="{00000000-0005-0000-0000-000073030000}"/>
    <cellStyle name="Isticanje4" xfId="884" xr:uid="{00000000-0005-0000-0000-000074030000}"/>
    <cellStyle name="Isticanje5" xfId="885" xr:uid="{00000000-0005-0000-0000-000075030000}"/>
    <cellStyle name="Isticanje6" xfId="886" xr:uid="{00000000-0005-0000-0000-000076030000}"/>
    <cellStyle name="Izlaz" xfId="887" xr:uid="{00000000-0005-0000-0000-000077030000}"/>
    <cellStyle name="Izlaz 2" xfId="888" xr:uid="{00000000-0005-0000-0000-000078030000}"/>
    <cellStyle name="Izračun" xfId="889" xr:uid="{00000000-0005-0000-0000-000079030000}"/>
    <cellStyle name="Izračun 2" xfId="890" xr:uid="{00000000-0005-0000-0000-00007A030000}"/>
    <cellStyle name="kolona A" xfId="891" xr:uid="{00000000-0005-0000-0000-00007B030000}"/>
    <cellStyle name="kolona B" xfId="892" xr:uid="{00000000-0005-0000-0000-00007C030000}"/>
    <cellStyle name="kolona C" xfId="893" xr:uid="{00000000-0005-0000-0000-00007D030000}"/>
    <cellStyle name="kolona D" xfId="894" xr:uid="{00000000-0005-0000-0000-00007E030000}"/>
    <cellStyle name="kolona E" xfId="895" xr:uid="{00000000-0005-0000-0000-00007F030000}"/>
    <cellStyle name="kolona F" xfId="896" xr:uid="{00000000-0005-0000-0000-000080030000}"/>
    <cellStyle name="kolona G" xfId="897" xr:uid="{00000000-0005-0000-0000-000081030000}"/>
    <cellStyle name="kolona H" xfId="898" xr:uid="{00000000-0005-0000-0000-000082030000}"/>
    <cellStyle name="kolona1" xfId="899" xr:uid="{00000000-0005-0000-0000-000083030000}"/>
    <cellStyle name="kolona2" xfId="900" xr:uid="{00000000-0005-0000-0000-000084030000}"/>
    <cellStyle name="kolona3" xfId="901" xr:uid="{00000000-0005-0000-0000-000085030000}"/>
    <cellStyle name="komadi" xfId="902" xr:uid="{00000000-0005-0000-0000-000086030000}"/>
    <cellStyle name="Loše" xfId="903" xr:uid="{00000000-0005-0000-0000-000087030000}"/>
    <cellStyle name="merge" xfId="904" xr:uid="{00000000-0005-0000-0000-000088030000}"/>
    <cellStyle name="merge 2" xfId="905" xr:uid="{00000000-0005-0000-0000-000089030000}"/>
    <cellStyle name="nabrajanje" xfId="906" xr:uid="{00000000-0005-0000-0000-00008A030000}"/>
    <cellStyle name="Naslov" xfId="907" xr:uid="{00000000-0005-0000-0000-00008B030000}"/>
    <cellStyle name="Naslov 1" xfId="908" xr:uid="{00000000-0005-0000-0000-00008C030000}"/>
    <cellStyle name="Naslov 1 1" xfId="909" xr:uid="{00000000-0005-0000-0000-00008D030000}"/>
    <cellStyle name="Naslov 1_2009_06_03_tender_politin_PARCELACIJA - S formom" xfId="910" xr:uid="{00000000-0005-0000-0000-00008E030000}"/>
    <cellStyle name="Naslov 2" xfId="911" xr:uid="{00000000-0005-0000-0000-00008F030000}"/>
    <cellStyle name="Naslov 3" xfId="912" xr:uid="{00000000-0005-0000-0000-000090030000}"/>
    <cellStyle name="Naslov 4" xfId="913" xr:uid="{00000000-0005-0000-0000-000091030000}"/>
    <cellStyle name="Naslov 5" xfId="914" xr:uid="{00000000-0005-0000-0000-000092030000}"/>
    <cellStyle name="naslov_18-09 ISKOP KAUFLAND" xfId="915" xr:uid="{00000000-0005-0000-0000-000093030000}"/>
    <cellStyle name="naslov1" xfId="916" xr:uid="{00000000-0005-0000-0000-000094030000}"/>
    <cellStyle name="naslov2" xfId="917" xr:uid="{00000000-0005-0000-0000-000095030000}"/>
    <cellStyle name="naslov3" xfId="918" xr:uid="{00000000-0005-0000-0000-000096030000}"/>
    <cellStyle name="Navadno_023_10Skl-popis_OSNUTEK" xfId="919" xr:uid="{00000000-0005-0000-0000-000097030000}"/>
    <cellStyle name="Neutralno" xfId="920" xr:uid="{00000000-0005-0000-0000-000098030000}"/>
    <cellStyle name="Normal 10" xfId="921" xr:uid="{00000000-0005-0000-0000-00009A030000}"/>
    <cellStyle name="Normal 10 2" xfId="922" xr:uid="{00000000-0005-0000-0000-00009B030000}"/>
    <cellStyle name="Normal 10 3" xfId="923" xr:uid="{00000000-0005-0000-0000-00009C030000}"/>
    <cellStyle name="Normal 10 3 5" xfId="924" xr:uid="{00000000-0005-0000-0000-00009D030000}"/>
    <cellStyle name="Normal 10_Jezevac_pecenjara_concept_tender_v_2011060_1" xfId="925" xr:uid="{00000000-0005-0000-0000-00009E030000}"/>
    <cellStyle name="Normal 11" xfId="926" xr:uid="{00000000-0005-0000-0000-00009F030000}"/>
    <cellStyle name="Normal 11 2" xfId="927" xr:uid="{00000000-0005-0000-0000-0000A0030000}"/>
    <cellStyle name="Normal 11 2 2" xfId="928" xr:uid="{00000000-0005-0000-0000-0000A1030000}"/>
    <cellStyle name="Normal 11 3" xfId="929" xr:uid="{00000000-0005-0000-0000-0000A2030000}"/>
    <cellStyle name="Normal 11 3 2" xfId="930" xr:uid="{00000000-0005-0000-0000-0000A3030000}"/>
    <cellStyle name="Normal 11 4" xfId="931" xr:uid="{00000000-0005-0000-0000-0000A4030000}"/>
    <cellStyle name="Normal 11 4 2" xfId="932" xr:uid="{00000000-0005-0000-0000-0000A5030000}"/>
    <cellStyle name="Normal 11 5" xfId="933" xr:uid="{00000000-0005-0000-0000-0000A6030000}"/>
    <cellStyle name="Normal 11 5 2" xfId="934" xr:uid="{00000000-0005-0000-0000-0000A7030000}"/>
    <cellStyle name="Normal 11 6" xfId="935" xr:uid="{00000000-0005-0000-0000-0000A8030000}"/>
    <cellStyle name="Normal 11 7" xfId="936" xr:uid="{00000000-0005-0000-0000-0000A9030000}"/>
    <cellStyle name="Normal 11 8" xfId="937" xr:uid="{00000000-0005-0000-0000-0000AA030000}"/>
    <cellStyle name="Normal 11_B - Radovi" xfId="938" xr:uid="{00000000-0005-0000-0000-0000AB030000}"/>
    <cellStyle name="Normal 117" xfId="939" xr:uid="{00000000-0005-0000-0000-0000AC030000}"/>
    <cellStyle name="Normal 12" xfId="940" xr:uid="{00000000-0005-0000-0000-0000AD030000}"/>
    <cellStyle name="Normal 12 2" xfId="941" xr:uid="{00000000-0005-0000-0000-0000AE030000}"/>
    <cellStyle name="Normal 12 3" xfId="942" xr:uid="{00000000-0005-0000-0000-0000AF030000}"/>
    <cellStyle name="Normal 12 4" xfId="943" xr:uid="{00000000-0005-0000-0000-0000B0030000}"/>
    <cellStyle name="Normal 12 5" xfId="944" xr:uid="{00000000-0005-0000-0000-0000B1030000}"/>
    <cellStyle name="Normal 12_B - Radovi" xfId="945" xr:uid="{00000000-0005-0000-0000-0000B2030000}"/>
    <cellStyle name="Normal 13" xfId="946" xr:uid="{00000000-0005-0000-0000-0000B3030000}"/>
    <cellStyle name="Normal 13 2" xfId="947" xr:uid="{00000000-0005-0000-0000-0000B4030000}"/>
    <cellStyle name="Normal 13 3" xfId="948" xr:uid="{00000000-0005-0000-0000-0000B5030000}"/>
    <cellStyle name="Normal 13_B - Radovi" xfId="949" xr:uid="{00000000-0005-0000-0000-0000B6030000}"/>
    <cellStyle name="Normal 14" xfId="950" xr:uid="{00000000-0005-0000-0000-0000B7030000}"/>
    <cellStyle name="Normal 14 2" xfId="951" xr:uid="{00000000-0005-0000-0000-0000B8030000}"/>
    <cellStyle name="Normal 14 2 2" xfId="952" xr:uid="{00000000-0005-0000-0000-0000B9030000}"/>
    <cellStyle name="Normal 14 3" xfId="953" xr:uid="{00000000-0005-0000-0000-0000BA030000}"/>
    <cellStyle name="Normal 14 3 2" xfId="954" xr:uid="{00000000-0005-0000-0000-0000BB030000}"/>
    <cellStyle name="Normal 14 4" xfId="955" xr:uid="{00000000-0005-0000-0000-0000BC030000}"/>
    <cellStyle name="Normal 14 4 2" xfId="956" xr:uid="{00000000-0005-0000-0000-0000BD030000}"/>
    <cellStyle name="Normal 14 5" xfId="957" xr:uid="{00000000-0005-0000-0000-0000BE030000}"/>
    <cellStyle name="Normal 14 5 2" xfId="958" xr:uid="{00000000-0005-0000-0000-0000BF030000}"/>
    <cellStyle name="Normal 14 6" xfId="959" xr:uid="{00000000-0005-0000-0000-0000C0030000}"/>
    <cellStyle name="Normal 14_B - Radovi" xfId="960" xr:uid="{00000000-0005-0000-0000-0000C1030000}"/>
    <cellStyle name="Normal 15" xfId="961" xr:uid="{00000000-0005-0000-0000-0000C2030000}"/>
    <cellStyle name="Normal 15 2" xfId="962" xr:uid="{00000000-0005-0000-0000-0000C3030000}"/>
    <cellStyle name="Normal 15 3" xfId="963" xr:uid="{00000000-0005-0000-0000-0000C4030000}"/>
    <cellStyle name="Normal 15_B - Radovi" xfId="964" xr:uid="{00000000-0005-0000-0000-0000C5030000}"/>
    <cellStyle name="Normal 16" xfId="965" xr:uid="{00000000-0005-0000-0000-0000C6030000}"/>
    <cellStyle name="Normal 16 2" xfId="966" xr:uid="{00000000-0005-0000-0000-0000C7030000}"/>
    <cellStyle name="Normal 16 3" xfId="967" xr:uid="{00000000-0005-0000-0000-0000C8030000}"/>
    <cellStyle name="Normal 16_B - Radovi" xfId="968" xr:uid="{00000000-0005-0000-0000-0000C9030000}"/>
    <cellStyle name="Normal 17" xfId="969" xr:uid="{00000000-0005-0000-0000-0000CA030000}"/>
    <cellStyle name="Normal 17 2" xfId="970" xr:uid="{00000000-0005-0000-0000-0000CB030000}"/>
    <cellStyle name="Normal 17 3" xfId="971" xr:uid="{00000000-0005-0000-0000-0000CC030000}"/>
    <cellStyle name="Normal 17_B - Radovi" xfId="972" xr:uid="{00000000-0005-0000-0000-0000CD030000}"/>
    <cellStyle name="Normal 18" xfId="973" xr:uid="{00000000-0005-0000-0000-0000CE030000}"/>
    <cellStyle name="Normal 18 2" xfId="974" xr:uid="{00000000-0005-0000-0000-0000CF030000}"/>
    <cellStyle name="Normal 18 3" xfId="975" xr:uid="{00000000-0005-0000-0000-0000D0030000}"/>
    <cellStyle name="Normal 18_B - Radovi" xfId="976" xr:uid="{00000000-0005-0000-0000-0000D1030000}"/>
    <cellStyle name="Normal 19" xfId="977" xr:uid="{00000000-0005-0000-0000-0000D2030000}"/>
    <cellStyle name="Normal 2" xfId="978" xr:uid="{00000000-0005-0000-0000-0000D3030000}"/>
    <cellStyle name="Normal 2 10" xfId="979" xr:uid="{00000000-0005-0000-0000-0000D4030000}"/>
    <cellStyle name="Normal 2 10 2" xfId="1436" xr:uid="{5A5EADF2-464F-4A0F-872D-83B0680E950C}"/>
    <cellStyle name="Normal 2 11" xfId="980" xr:uid="{00000000-0005-0000-0000-0000D5030000}"/>
    <cellStyle name="Normal 2 11 2" xfId="1441" xr:uid="{A7369545-22FA-4379-BE40-DDE739210E9E}"/>
    <cellStyle name="Normal 2 12" xfId="981" xr:uid="{00000000-0005-0000-0000-0000D6030000}"/>
    <cellStyle name="Normal 2 12 2" xfId="1442" xr:uid="{F5CA1AB8-5C38-479D-8260-9818BEFA4D99}"/>
    <cellStyle name="Normal 2 13" xfId="982" xr:uid="{00000000-0005-0000-0000-0000D7030000}"/>
    <cellStyle name="Normal 2 13 2" xfId="1435" xr:uid="{993E61EA-1BB9-4082-970C-D04FAAC32365}"/>
    <cellStyle name="Normal 2 14" xfId="983" xr:uid="{00000000-0005-0000-0000-0000D8030000}"/>
    <cellStyle name="Normal 2 14 2" xfId="1439" xr:uid="{77C5D01E-7023-4606-8CC7-BE53669063C3}"/>
    <cellStyle name="Normal 2 15" xfId="984" xr:uid="{00000000-0005-0000-0000-0000D9030000}"/>
    <cellStyle name="Normal 2 16" xfId="985" xr:uid="{00000000-0005-0000-0000-0000DA030000}"/>
    <cellStyle name="Normal 2 17" xfId="986" xr:uid="{00000000-0005-0000-0000-0000DB030000}"/>
    <cellStyle name="Normal 2 17 2" xfId="987" xr:uid="{00000000-0005-0000-0000-0000DC030000}"/>
    <cellStyle name="Normal 2 18" xfId="988" xr:uid="{00000000-0005-0000-0000-0000DD030000}"/>
    <cellStyle name="Normal 2 18 2" xfId="989" xr:uid="{00000000-0005-0000-0000-0000DE030000}"/>
    <cellStyle name="Normal 2 19" xfId="990" xr:uid="{00000000-0005-0000-0000-0000DF030000}"/>
    <cellStyle name="Normal 2 19 2" xfId="991" xr:uid="{00000000-0005-0000-0000-0000E0030000}"/>
    <cellStyle name="Normal 2 2" xfId="992" xr:uid="{00000000-0005-0000-0000-0000E1030000}"/>
    <cellStyle name="Normal 2 2 2" xfId="993" xr:uid="{00000000-0005-0000-0000-0000E2030000}"/>
    <cellStyle name="Normal 2 2 3" xfId="994" xr:uid="{00000000-0005-0000-0000-0000E3030000}"/>
    <cellStyle name="Normal 2 2 4" xfId="995" xr:uid="{00000000-0005-0000-0000-0000E4030000}"/>
    <cellStyle name="Normal 2 2 5" xfId="996" xr:uid="{00000000-0005-0000-0000-0000E5030000}"/>
    <cellStyle name="Normal 2 2 6" xfId="997" xr:uid="{00000000-0005-0000-0000-0000E6030000}"/>
    <cellStyle name="Normal 2 2 7" xfId="998" xr:uid="{00000000-0005-0000-0000-0000E7030000}"/>
    <cellStyle name="Normal 2 20" xfId="999" xr:uid="{00000000-0005-0000-0000-0000E8030000}"/>
    <cellStyle name="Normal 2 20 2" xfId="1000" xr:uid="{00000000-0005-0000-0000-0000E9030000}"/>
    <cellStyle name="Normal 2 21" xfId="1001" xr:uid="{00000000-0005-0000-0000-0000EA030000}"/>
    <cellStyle name="Normal 2 21 2" xfId="1002" xr:uid="{00000000-0005-0000-0000-0000EB030000}"/>
    <cellStyle name="Normal 2 22" xfId="1003" xr:uid="{00000000-0005-0000-0000-0000EC030000}"/>
    <cellStyle name="Normal 2 22 2" xfId="1004" xr:uid="{00000000-0005-0000-0000-0000ED030000}"/>
    <cellStyle name="Normal 2 23" xfId="1005" xr:uid="{00000000-0005-0000-0000-0000EE030000}"/>
    <cellStyle name="Normal 2 23 2" xfId="1006" xr:uid="{00000000-0005-0000-0000-0000EF030000}"/>
    <cellStyle name="Normal 2 24" xfId="1007" xr:uid="{00000000-0005-0000-0000-0000F0030000}"/>
    <cellStyle name="Normal 2 24 2" xfId="1008" xr:uid="{00000000-0005-0000-0000-0000F1030000}"/>
    <cellStyle name="Normal 2 25" xfId="1009" xr:uid="{00000000-0005-0000-0000-0000F2030000}"/>
    <cellStyle name="Normal 2 25 2" xfId="1010" xr:uid="{00000000-0005-0000-0000-0000F3030000}"/>
    <cellStyle name="Normal 2 26" xfId="1011" xr:uid="{00000000-0005-0000-0000-0000F4030000}"/>
    <cellStyle name="Normal 2 26 2" xfId="1012" xr:uid="{00000000-0005-0000-0000-0000F5030000}"/>
    <cellStyle name="Normal 2 27" xfId="1013" xr:uid="{00000000-0005-0000-0000-0000F6030000}"/>
    <cellStyle name="Normal 2 27 2" xfId="1014" xr:uid="{00000000-0005-0000-0000-0000F7030000}"/>
    <cellStyle name="Normal 2 28" xfId="1015" xr:uid="{00000000-0005-0000-0000-0000F8030000}"/>
    <cellStyle name="Normal 2 28 2" xfId="1016" xr:uid="{00000000-0005-0000-0000-0000F9030000}"/>
    <cellStyle name="Normal 2 29" xfId="1017" xr:uid="{00000000-0005-0000-0000-0000FA030000}"/>
    <cellStyle name="Normal 2 29 2" xfId="1018" xr:uid="{00000000-0005-0000-0000-0000FB030000}"/>
    <cellStyle name="Normal 2 3" xfId="1019" xr:uid="{00000000-0005-0000-0000-0000FC030000}"/>
    <cellStyle name="Normal 2 3 2" xfId="1020" xr:uid="{00000000-0005-0000-0000-0000FD030000}"/>
    <cellStyle name="Normal 2 3 2 2" xfId="1431" xr:uid="{D1582B8B-C8A5-41DD-807B-BBAA6C71B8E3}"/>
    <cellStyle name="Normal 2 3 3" xfId="1021" xr:uid="{00000000-0005-0000-0000-0000FE030000}"/>
    <cellStyle name="Normal 2 3 3 2" xfId="1449" xr:uid="{84E1323C-B454-45D3-BF4F-469188B7371F}"/>
    <cellStyle name="Normal 2 3 4" xfId="1424" xr:uid="{0D9968E9-F279-49AA-A222-94F3280C50D1}"/>
    <cellStyle name="Normal 2 30" xfId="1022" xr:uid="{00000000-0005-0000-0000-0000FF030000}"/>
    <cellStyle name="Normal 2 30 2" xfId="1023" xr:uid="{00000000-0005-0000-0000-000000040000}"/>
    <cellStyle name="Normal 2 31" xfId="1024" xr:uid="{00000000-0005-0000-0000-000001040000}"/>
    <cellStyle name="Normal 2 31 2" xfId="1025" xr:uid="{00000000-0005-0000-0000-000002040000}"/>
    <cellStyle name="Normal 2 32" xfId="1026" xr:uid="{00000000-0005-0000-0000-000003040000}"/>
    <cellStyle name="Normal 2 32 2" xfId="1027" xr:uid="{00000000-0005-0000-0000-000004040000}"/>
    <cellStyle name="Normal 2 33" xfId="1028" xr:uid="{00000000-0005-0000-0000-000005040000}"/>
    <cellStyle name="Normal 2 33 2" xfId="1029" xr:uid="{00000000-0005-0000-0000-000006040000}"/>
    <cellStyle name="Normal 2 34" xfId="1030" xr:uid="{00000000-0005-0000-0000-000007040000}"/>
    <cellStyle name="Normal 2 34 2" xfId="1031" xr:uid="{00000000-0005-0000-0000-000008040000}"/>
    <cellStyle name="Normal 2 35" xfId="1032" xr:uid="{00000000-0005-0000-0000-000009040000}"/>
    <cellStyle name="Normal 2 35 2" xfId="1033" xr:uid="{00000000-0005-0000-0000-00000A040000}"/>
    <cellStyle name="Normal 2 36" xfId="1034" xr:uid="{00000000-0005-0000-0000-00000B040000}"/>
    <cellStyle name="Normal 2 36 2" xfId="1035" xr:uid="{00000000-0005-0000-0000-00000C040000}"/>
    <cellStyle name="Normal 2 37" xfId="1036" xr:uid="{00000000-0005-0000-0000-00000D040000}"/>
    <cellStyle name="Normal 2 37 2" xfId="1037" xr:uid="{00000000-0005-0000-0000-00000E040000}"/>
    <cellStyle name="Normal 2 38" xfId="1038" xr:uid="{00000000-0005-0000-0000-00000F040000}"/>
    <cellStyle name="Normal 2 38 2" xfId="1039" xr:uid="{00000000-0005-0000-0000-000010040000}"/>
    <cellStyle name="Normal 2 39" xfId="1040" xr:uid="{00000000-0005-0000-0000-000011040000}"/>
    <cellStyle name="Normal 2 39 2" xfId="1041" xr:uid="{00000000-0005-0000-0000-000012040000}"/>
    <cellStyle name="Normal 2 4" xfId="1042" xr:uid="{00000000-0005-0000-0000-000013040000}"/>
    <cellStyle name="Normal 2 4 2" xfId="1043" xr:uid="{00000000-0005-0000-0000-000014040000}"/>
    <cellStyle name="Normal 2 4 2 2" xfId="1448" xr:uid="{84F0986D-8EF6-4081-A650-A463DB9550DE}"/>
    <cellStyle name="Normal 2 4 2 3" xfId="1437" xr:uid="{817960EB-0AD2-42FF-A65E-99F3C2C6A0D8}"/>
    <cellStyle name="Normal 2 4 3" xfId="1044" xr:uid="{00000000-0005-0000-0000-000015040000}"/>
    <cellStyle name="Normal 2 4 3 2" xfId="1446" xr:uid="{5E7FC7D6-D626-433E-8590-113139061297}"/>
    <cellStyle name="Normal 2 4 4" xfId="1427" xr:uid="{C05CA71A-8995-4630-8922-3589D3C3A843}"/>
    <cellStyle name="Normal 2 40" xfId="1045" xr:uid="{00000000-0005-0000-0000-000016040000}"/>
    <cellStyle name="Normal 2 40 2" xfId="1046" xr:uid="{00000000-0005-0000-0000-000017040000}"/>
    <cellStyle name="Normal 2 41" xfId="1047" xr:uid="{00000000-0005-0000-0000-000018040000}"/>
    <cellStyle name="Normal 2 41 2" xfId="1048" xr:uid="{00000000-0005-0000-0000-000019040000}"/>
    <cellStyle name="Normal 2 42" xfId="1049" xr:uid="{00000000-0005-0000-0000-00001A040000}"/>
    <cellStyle name="Normal 2 43" xfId="1050" xr:uid="{00000000-0005-0000-0000-00001B040000}"/>
    <cellStyle name="Normal 2 44" xfId="1051" xr:uid="{00000000-0005-0000-0000-00001C040000}"/>
    <cellStyle name="Normal 2 45" xfId="1052" xr:uid="{00000000-0005-0000-0000-00001D040000}"/>
    <cellStyle name="Normal 2 46" xfId="1053" xr:uid="{00000000-0005-0000-0000-00001E040000}"/>
    <cellStyle name="Normal 2 47" xfId="1054" xr:uid="{00000000-0005-0000-0000-00001F040000}"/>
    <cellStyle name="Normal 2 48" xfId="1055" xr:uid="{00000000-0005-0000-0000-000020040000}"/>
    <cellStyle name="Normal 2 49" xfId="1056" xr:uid="{00000000-0005-0000-0000-000021040000}"/>
    <cellStyle name="Normal 2 5" xfId="1057" xr:uid="{00000000-0005-0000-0000-000022040000}"/>
    <cellStyle name="Normal 2 5 2" xfId="1058" xr:uid="{00000000-0005-0000-0000-000023040000}"/>
    <cellStyle name="Normal 2 5 3" xfId="1059" xr:uid="{00000000-0005-0000-0000-000024040000}"/>
    <cellStyle name="Normal 2 5 4" xfId="1060" xr:uid="{00000000-0005-0000-0000-000025040000}"/>
    <cellStyle name="Normal 2 5 5" xfId="1061" xr:uid="{00000000-0005-0000-0000-000026040000}"/>
    <cellStyle name="Normal 2 5 6" xfId="1429" xr:uid="{68295E40-4FC7-49E2-8740-AD5FB1BF1A51}"/>
    <cellStyle name="Normal 2 50" xfId="1062" xr:uid="{00000000-0005-0000-0000-000027040000}"/>
    <cellStyle name="Normal 2 51" xfId="1063" xr:uid="{00000000-0005-0000-0000-000028040000}"/>
    <cellStyle name="Normal 2 52" xfId="1064" xr:uid="{00000000-0005-0000-0000-000029040000}"/>
    <cellStyle name="Normal 2 53" xfId="1065" xr:uid="{00000000-0005-0000-0000-00002A040000}"/>
    <cellStyle name="Normal 2 54" xfId="1423" xr:uid="{7A757DB8-E3AD-4AD5-B6E8-D75BC1E9A66F}"/>
    <cellStyle name="Normal 2 6" xfId="1066" xr:uid="{00000000-0005-0000-0000-00002B040000}"/>
    <cellStyle name="Normal 2 6 2" xfId="1432" xr:uid="{01FA5044-14E9-4D21-9C72-689DEF3013D9}"/>
    <cellStyle name="Normal 2 7" xfId="1067" xr:uid="{00000000-0005-0000-0000-00002C040000}"/>
    <cellStyle name="Normal 2 7 2" xfId="1430" xr:uid="{93FAA53E-AD0F-4A7C-8B5D-83D60A34E766}"/>
    <cellStyle name="Normal 2 8" xfId="1068" xr:uid="{00000000-0005-0000-0000-00002D040000}"/>
    <cellStyle name="Normal 2 8 2" xfId="1433" xr:uid="{D5655EA1-1702-44BF-8B99-49871641EC05}"/>
    <cellStyle name="Normal 2 9" xfId="1069" xr:uid="{00000000-0005-0000-0000-00002E040000}"/>
    <cellStyle name="Normal 2 9 2" xfId="1450" xr:uid="{1B22E969-2313-40E7-B485-F139AB77692D}"/>
    <cellStyle name="Normal 2 9 3" xfId="1438" xr:uid="{926AA47A-0637-4A07-B650-B45483663A00}"/>
    <cellStyle name="Normal 2_2009_06_03_tender_politin_PARCELACIJA - S formom" xfId="1070" xr:uid="{00000000-0005-0000-0000-00002F040000}"/>
    <cellStyle name="Normal 20" xfId="1071" xr:uid="{00000000-0005-0000-0000-000030040000}"/>
    <cellStyle name="Normal 20 2" xfId="1072" xr:uid="{00000000-0005-0000-0000-000031040000}"/>
    <cellStyle name="Normal 20 3" xfId="1073" xr:uid="{00000000-0005-0000-0000-000032040000}"/>
    <cellStyle name="Normal 20_B - Radovi" xfId="1074" xr:uid="{00000000-0005-0000-0000-000033040000}"/>
    <cellStyle name="Normal 21" xfId="1075" xr:uid="{00000000-0005-0000-0000-000034040000}"/>
    <cellStyle name="Normal 21 2" xfId="1076" xr:uid="{00000000-0005-0000-0000-000035040000}"/>
    <cellStyle name="Normal 21 2 2" xfId="1077" xr:uid="{00000000-0005-0000-0000-000036040000}"/>
    <cellStyle name="Normal 21 3" xfId="1078" xr:uid="{00000000-0005-0000-0000-000037040000}"/>
    <cellStyle name="Normal 21 3 2" xfId="1079" xr:uid="{00000000-0005-0000-0000-000038040000}"/>
    <cellStyle name="Normal 21 4" xfId="1080" xr:uid="{00000000-0005-0000-0000-000039040000}"/>
    <cellStyle name="Normal 21 4 2" xfId="1081" xr:uid="{00000000-0005-0000-0000-00003A040000}"/>
    <cellStyle name="Normal 21 5" xfId="1082" xr:uid="{00000000-0005-0000-0000-00003B040000}"/>
    <cellStyle name="Normal 21 5 2" xfId="1083" xr:uid="{00000000-0005-0000-0000-00003C040000}"/>
    <cellStyle name="Normal 21_K1213_Politin_20 mobile homes_tender_20120725" xfId="1084" xr:uid="{00000000-0005-0000-0000-00003D040000}"/>
    <cellStyle name="Normal 22" xfId="1085" xr:uid="{00000000-0005-0000-0000-00003E040000}"/>
    <cellStyle name="Normal 22 2" xfId="1086" xr:uid="{00000000-0005-0000-0000-00003F040000}"/>
    <cellStyle name="Normal 23" xfId="1087" xr:uid="{00000000-0005-0000-0000-000040040000}"/>
    <cellStyle name="Normal 23 2" xfId="1088" xr:uid="{00000000-0005-0000-0000-000041040000}"/>
    <cellStyle name="Normal 24" xfId="1089" xr:uid="{00000000-0005-0000-0000-000042040000}"/>
    <cellStyle name="Normal 24 2" xfId="1090" xr:uid="{00000000-0005-0000-0000-000043040000}"/>
    <cellStyle name="Normal 25" xfId="1091" xr:uid="{00000000-0005-0000-0000-000044040000}"/>
    <cellStyle name="Normal 25 2" xfId="1092" xr:uid="{00000000-0005-0000-0000-000045040000}"/>
    <cellStyle name="Normal 26" xfId="1093" xr:uid="{00000000-0005-0000-0000-000046040000}"/>
    <cellStyle name="Normal 26 2" xfId="1094" xr:uid="{00000000-0005-0000-0000-000047040000}"/>
    <cellStyle name="Normal 27" xfId="1095" xr:uid="{00000000-0005-0000-0000-000048040000}"/>
    <cellStyle name="Normal 27 2" xfId="1096" xr:uid="{00000000-0005-0000-0000-000049040000}"/>
    <cellStyle name="Normal 28" xfId="1097" xr:uid="{00000000-0005-0000-0000-00004A040000}"/>
    <cellStyle name="Normal 28 2" xfId="1098" xr:uid="{00000000-0005-0000-0000-00004B040000}"/>
    <cellStyle name="Normal 29" xfId="1099" xr:uid="{00000000-0005-0000-0000-00004C040000}"/>
    <cellStyle name="Normal 29 2" xfId="1100" xr:uid="{00000000-0005-0000-0000-00004D040000}"/>
    <cellStyle name="Normal 3" xfId="1101" xr:uid="{00000000-0005-0000-0000-00004E040000}"/>
    <cellStyle name="Normal 3 2" xfId="1102" xr:uid="{00000000-0005-0000-0000-00004F040000}"/>
    <cellStyle name="Normal 3 2 2" xfId="1103" xr:uid="{00000000-0005-0000-0000-000050040000}"/>
    <cellStyle name="Normal 3 2 3" xfId="1104" xr:uid="{00000000-0005-0000-0000-000051040000}"/>
    <cellStyle name="Normal 3 3" xfId="1105" xr:uid="{00000000-0005-0000-0000-000052040000}"/>
    <cellStyle name="Normal 3 4" xfId="1106" xr:uid="{00000000-0005-0000-0000-000053040000}"/>
    <cellStyle name="Normal 3 5" xfId="1107" xr:uid="{00000000-0005-0000-0000-000054040000}"/>
    <cellStyle name="Normal 3_K1213_Politin_20 mobile homes_tender_20120725" xfId="1108" xr:uid="{00000000-0005-0000-0000-000055040000}"/>
    <cellStyle name="Normal 30" xfId="1109" xr:uid="{00000000-0005-0000-0000-000056040000}"/>
    <cellStyle name="Normal 30 2" xfId="1110" xr:uid="{00000000-0005-0000-0000-000057040000}"/>
    <cellStyle name="Normal 31" xfId="1111" xr:uid="{00000000-0005-0000-0000-000058040000}"/>
    <cellStyle name="Normal 31 2" xfId="1112" xr:uid="{00000000-0005-0000-0000-000059040000}"/>
    <cellStyle name="Normal 32" xfId="1113" xr:uid="{00000000-0005-0000-0000-00005A040000}"/>
    <cellStyle name="Normal 32 2" xfId="1114" xr:uid="{00000000-0005-0000-0000-00005B040000}"/>
    <cellStyle name="Normal 33" xfId="1115" xr:uid="{00000000-0005-0000-0000-00005C040000}"/>
    <cellStyle name="Normal 33 2" xfId="1116" xr:uid="{00000000-0005-0000-0000-00005D040000}"/>
    <cellStyle name="Normal 34" xfId="1117" xr:uid="{00000000-0005-0000-0000-00005E040000}"/>
    <cellStyle name="Normal 34 2" xfId="1118" xr:uid="{00000000-0005-0000-0000-00005F040000}"/>
    <cellStyle name="Normal 35" xfId="1119" xr:uid="{00000000-0005-0000-0000-000060040000}"/>
    <cellStyle name="Normal 35 2" xfId="1120" xr:uid="{00000000-0005-0000-0000-000061040000}"/>
    <cellStyle name="Normal 35 2 2" xfId="1121" xr:uid="{00000000-0005-0000-0000-000062040000}"/>
    <cellStyle name="Normal 35 3" xfId="1122" xr:uid="{00000000-0005-0000-0000-000063040000}"/>
    <cellStyle name="Normal 35 3 2" xfId="1123" xr:uid="{00000000-0005-0000-0000-000064040000}"/>
    <cellStyle name="Normal 35 4" xfId="1124" xr:uid="{00000000-0005-0000-0000-000065040000}"/>
    <cellStyle name="Normal 35 4 2" xfId="1125" xr:uid="{00000000-0005-0000-0000-000066040000}"/>
    <cellStyle name="Normal 35 5" xfId="1126" xr:uid="{00000000-0005-0000-0000-000067040000}"/>
    <cellStyle name="Normal 35 5 2" xfId="1127" xr:uid="{00000000-0005-0000-0000-000068040000}"/>
    <cellStyle name="Normal 35 6" xfId="1128" xr:uid="{00000000-0005-0000-0000-000069040000}"/>
    <cellStyle name="Normal 35_K1213_Politin_20 mobile homes_tender_20120725" xfId="1129" xr:uid="{00000000-0005-0000-0000-00006A040000}"/>
    <cellStyle name="Normal 36" xfId="1130" xr:uid="{00000000-0005-0000-0000-00006B040000}"/>
    <cellStyle name="Normal 36 2" xfId="1131" xr:uid="{00000000-0005-0000-0000-00006C040000}"/>
    <cellStyle name="Normal 37" xfId="1132" xr:uid="{00000000-0005-0000-0000-00006D040000}"/>
    <cellStyle name="Normal 37 2" xfId="1133" xr:uid="{00000000-0005-0000-0000-00006E040000}"/>
    <cellStyle name="Normal 37 2 2" xfId="1134" xr:uid="{00000000-0005-0000-0000-00006F040000}"/>
    <cellStyle name="Normal 37 3" xfId="1135" xr:uid="{00000000-0005-0000-0000-000070040000}"/>
    <cellStyle name="Normal 37 3 2" xfId="1136" xr:uid="{00000000-0005-0000-0000-000071040000}"/>
    <cellStyle name="Normal 37 4" xfId="1137" xr:uid="{00000000-0005-0000-0000-000072040000}"/>
    <cellStyle name="Normal 37 4 2" xfId="1138" xr:uid="{00000000-0005-0000-0000-000073040000}"/>
    <cellStyle name="Normal 37 5" xfId="1139" xr:uid="{00000000-0005-0000-0000-000074040000}"/>
    <cellStyle name="Normal 37 5 2" xfId="1140" xr:uid="{00000000-0005-0000-0000-000075040000}"/>
    <cellStyle name="Normal 37 6" xfId="1141" xr:uid="{00000000-0005-0000-0000-000076040000}"/>
    <cellStyle name="Normal 37_K1213_Politin_20 mobile homes_tender_20120725" xfId="1142" xr:uid="{00000000-0005-0000-0000-000077040000}"/>
    <cellStyle name="Normal 38" xfId="1143" xr:uid="{00000000-0005-0000-0000-000078040000}"/>
    <cellStyle name="Normal 38 2" xfId="1144" xr:uid="{00000000-0005-0000-0000-000079040000}"/>
    <cellStyle name="Normal 39" xfId="1145" xr:uid="{00000000-0005-0000-0000-00007A040000}"/>
    <cellStyle name="Normal 39 2" xfId="1146" xr:uid="{00000000-0005-0000-0000-00007B040000}"/>
    <cellStyle name="Normal 4" xfId="1147" xr:uid="{00000000-0005-0000-0000-00007C040000}"/>
    <cellStyle name="Normal 4 10" xfId="1148" xr:uid="{00000000-0005-0000-0000-00007D040000}"/>
    <cellStyle name="Normal 4 2" xfId="1149" xr:uid="{00000000-0005-0000-0000-00007E040000}"/>
    <cellStyle name="Normal 4 2 2" xfId="1150" xr:uid="{00000000-0005-0000-0000-00007F040000}"/>
    <cellStyle name="Normal 4 2 3" xfId="1428" xr:uid="{603545CE-A759-420E-869B-A1B28BD92832}"/>
    <cellStyle name="Normal 4 3" xfId="1151" xr:uid="{00000000-0005-0000-0000-000080040000}"/>
    <cellStyle name="Normal 4 3 2" xfId="1152" xr:uid="{00000000-0005-0000-0000-000081040000}"/>
    <cellStyle name="Normal 4 3 2 2" xfId="1447" xr:uid="{D96A5648-3913-4314-9EDB-B50797AE5489}"/>
    <cellStyle name="Normal 4 3 3" xfId="1434" xr:uid="{B2963AAB-3042-4824-9174-77F7A0AF73D5}"/>
    <cellStyle name="Normal 4 4" xfId="1153" xr:uid="{00000000-0005-0000-0000-000082040000}"/>
    <cellStyle name="Normal 4 4 2" xfId="1154" xr:uid="{00000000-0005-0000-0000-000083040000}"/>
    <cellStyle name="Normal 4 4 3" xfId="1440" xr:uid="{12B8EED1-D176-417D-B162-65D4424BB687}"/>
    <cellStyle name="Normal 4 5" xfId="1155" xr:uid="{00000000-0005-0000-0000-000084040000}"/>
    <cellStyle name="Normal 4 5 2" xfId="1156" xr:uid="{00000000-0005-0000-0000-000085040000}"/>
    <cellStyle name="Normal 4 5 3" xfId="1443" xr:uid="{5E31D96F-188A-4704-A3D5-314F22E6ABFA}"/>
    <cellStyle name="Normal 4 6" xfId="1157" xr:uid="{00000000-0005-0000-0000-000086040000}"/>
    <cellStyle name="Normal 4 6 2" xfId="1445" xr:uid="{E06A3AE6-AAD3-49E1-A084-5254D25A0A0E}"/>
    <cellStyle name="Normal 4 7" xfId="1425" xr:uid="{BE4F0AE8-D1E0-485C-8015-E8876A7408BD}"/>
    <cellStyle name="Normal 4_K1213_Politin_20 mobile homes_tender_20120725" xfId="1158" xr:uid="{00000000-0005-0000-0000-000087040000}"/>
    <cellStyle name="Normal 40" xfId="1159" xr:uid="{00000000-0005-0000-0000-000088040000}"/>
    <cellStyle name="Normal 40 2" xfId="1160" xr:uid="{00000000-0005-0000-0000-000089040000}"/>
    <cellStyle name="Normal 41" xfId="1161" xr:uid="{00000000-0005-0000-0000-00008A040000}"/>
    <cellStyle name="Normal 41 2" xfId="1162" xr:uid="{00000000-0005-0000-0000-00008B040000}"/>
    <cellStyle name="Normal 42" xfId="1163" xr:uid="{00000000-0005-0000-0000-00008C040000}"/>
    <cellStyle name="Normal 42 2" xfId="1164" xr:uid="{00000000-0005-0000-0000-00008D040000}"/>
    <cellStyle name="Normal 43" xfId="1165" xr:uid="{00000000-0005-0000-0000-00008E040000}"/>
    <cellStyle name="Normal 43 2" xfId="1166" xr:uid="{00000000-0005-0000-0000-00008F040000}"/>
    <cellStyle name="Normal 44" xfId="1167" xr:uid="{00000000-0005-0000-0000-000090040000}"/>
    <cellStyle name="Normal 44 2" xfId="1168" xr:uid="{00000000-0005-0000-0000-000091040000}"/>
    <cellStyle name="Normal 45" xfId="1169" xr:uid="{00000000-0005-0000-0000-000092040000}"/>
    <cellStyle name="Normal 45 2" xfId="1170" xr:uid="{00000000-0005-0000-0000-000093040000}"/>
    <cellStyle name="Normal 46" xfId="1171" xr:uid="{00000000-0005-0000-0000-000094040000}"/>
    <cellStyle name="Normal 46 2" xfId="1172" xr:uid="{00000000-0005-0000-0000-000095040000}"/>
    <cellStyle name="Normal 47" xfId="1173" xr:uid="{00000000-0005-0000-0000-000096040000}"/>
    <cellStyle name="Normal 47 2" xfId="1174" xr:uid="{00000000-0005-0000-0000-000097040000}"/>
    <cellStyle name="Normal 48" xfId="1175" xr:uid="{00000000-0005-0000-0000-000098040000}"/>
    <cellStyle name="Normal 48 2" xfId="1176" xr:uid="{00000000-0005-0000-0000-000099040000}"/>
    <cellStyle name="Normal 49" xfId="1177" xr:uid="{00000000-0005-0000-0000-00009A040000}"/>
    <cellStyle name="Normal 49 2" xfId="1178" xr:uid="{00000000-0005-0000-0000-00009B040000}"/>
    <cellStyle name="Normal 5" xfId="1179" xr:uid="{00000000-0005-0000-0000-00009C040000}"/>
    <cellStyle name="Normal 5 2" xfId="1180" xr:uid="{00000000-0005-0000-0000-00009D040000}"/>
    <cellStyle name="Normal 5 3" xfId="1181" xr:uid="{00000000-0005-0000-0000-00009E040000}"/>
    <cellStyle name="Normal 5 4" xfId="1426" xr:uid="{41B2BABB-5104-41C7-8E76-8B6488B5CF77}"/>
    <cellStyle name="Normal 50" xfId="1182" xr:uid="{00000000-0005-0000-0000-00009F040000}"/>
    <cellStyle name="Normal 50 2" xfId="1183" xr:uid="{00000000-0005-0000-0000-0000A0040000}"/>
    <cellStyle name="Normal 51" xfId="1184" xr:uid="{00000000-0005-0000-0000-0000A1040000}"/>
    <cellStyle name="Normal 51 2" xfId="1185" xr:uid="{00000000-0005-0000-0000-0000A2040000}"/>
    <cellStyle name="Normal 52" xfId="1186" xr:uid="{00000000-0005-0000-0000-0000A3040000}"/>
    <cellStyle name="Normal 52 2" xfId="1187" xr:uid="{00000000-0005-0000-0000-0000A4040000}"/>
    <cellStyle name="Normal 53" xfId="1188" xr:uid="{00000000-0005-0000-0000-0000A5040000}"/>
    <cellStyle name="Normal 53 2" xfId="1189" xr:uid="{00000000-0005-0000-0000-0000A6040000}"/>
    <cellStyle name="Normal 54" xfId="1190" xr:uid="{00000000-0005-0000-0000-0000A7040000}"/>
    <cellStyle name="Normal 54 2" xfId="1191" xr:uid="{00000000-0005-0000-0000-0000A8040000}"/>
    <cellStyle name="Normal 55" xfId="1192" xr:uid="{00000000-0005-0000-0000-0000A9040000}"/>
    <cellStyle name="Normal 55 2" xfId="1193" xr:uid="{00000000-0005-0000-0000-0000AA040000}"/>
    <cellStyle name="Normal 56" xfId="1194" xr:uid="{00000000-0005-0000-0000-0000AB040000}"/>
    <cellStyle name="Normal 56 2" xfId="1195" xr:uid="{00000000-0005-0000-0000-0000AC040000}"/>
    <cellStyle name="Normal 57" xfId="1196" xr:uid="{00000000-0005-0000-0000-0000AD040000}"/>
    <cellStyle name="Normal 58" xfId="1197" xr:uid="{00000000-0005-0000-0000-0000AE040000}"/>
    <cellStyle name="Normal 58 2" xfId="1198" xr:uid="{00000000-0005-0000-0000-0000AF040000}"/>
    <cellStyle name="Normal 58 3" xfId="1199" xr:uid="{00000000-0005-0000-0000-0000B0040000}"/>
    <cellStyle name="Normal 58 3 2" xfId="1200" xr:uid="{00000000-0005-0000-0000-0000B1040000}"/>
    <cellStyle name="Normal 58 3 2 2" xfId="1201" xr:uid="{00000000-0005-0000-0000-0000B2040000}"/>
    <cellStyle name="Normal 58 3 2 2 2" xfId="1480" xr:uid="{5913DBD5-D2DA-4568-9B47-EE834CD69E71}"/>
    <cellStyle name="Normal 58 3 2 2 3" xfId="1455" xr:uid="{8E4DA6AD-AF8F-4AAD-898C-0405CD233A5C}"/>
    <cellStyle name="Normal 58 3 2 3" xfId="1479" xr:uid="{737CDDF8-4C81-48CF-983E-9D224B413246}"/>
    <cellStyle name="Normal 58 3 2 4" xfId="1454" xr:uid="{1F41E1FB-6DFA-4454-8388-97B2BC0D5B48}"/>
    <cellStyle name="Normal 58 3 3" xfId="1202" xr:uid="{00000000-0005-0000-0000-0000B3040000}"/>
    <cellStyle name="Normal 58 3 3 2" xfId="1481" xr:uid="{289BD14A-DA04-45AF-B8EB-9544A47E8910}"/>
    <cellStyle name="Normal 58 3 3 3" xfId="1456" xr:uid="{BE714204-CD6F-41BB-A8D5-3C3C8E74AEFF}"/>
    <cellStyle name="Normal 58 3 4" xfId="1203" xr:uid="{00000000-0005-0000-0000-0000B4040000}"/>
    <cellStyle name="Normal 58 3 4 2" xfId="1482" xr:uid="{104F5A35-5C3F-4833-9622-891323776C41}"/>
    <cellStyle name="Normal 58 3 4 3" xfId="1457" xr:uid="{F99A59A1-1985-4ECD-9018-54249FC70E2E}"/>
    <cellStyle name="Normal 58 3 5" xfId="1478" xr:uid="{913D6183-7D2A-4DFB-80BA-1C96635751E0}"/>
    <cellStyle name="Normal 58 3 6" xfId="1453" xr:uid="{006A0DC0-67C0-4231-BD09-7054E4269CBC}"/>
    <cellStyle name="Normal 58_K1213_Politin_20 mobile homes_tender_20120725" xfId="1204" xr:uid="{00000000-0005-0000-0000-0000B5040000}"/>
    <cellStyle name="Normal 59" xfId="1205" xr:uid="{00000000-0005-0000-0000-0000B6040000}"/>
    <cellStyle name="Normal 59 2" xfId="1206" xr:uid="{00000000-0005-0000-0000-0000B7040000}"/>
    <cellStyle name="Normal 6" xfId="1207" xr:uid="{00000000-0005-0000-0000-0000B8040000}"/>
    <cellStyle name="Normal 6 2" xfId="1208" xr:uid="{00000000-0005-0000-0000-0000B9040000}"/>
    <cellStyle name="Normal 6 2 2" xfId="1209" xr:uid="{00000000-0005-0000-0000-0000BA040000}"/>
    <cellStyle name="Normal 6 2 3" xfId="1210" xr:uid="{00000000-0005-0000-0000-0000BB040000}"/>
    <cellStyle name="Normal 6 3" xfId="1211" xr:uid="{00000000-0005-0000-0000-0000BC040000}"/>
    <cellStyle name="Normal 60" xfId="1212" xr:uid="{00000000-0005-0000-0000-0000BD040000}"/>
    <cellStyle name="Normal 60 2" xfId="1483" xr:uid="{C100F563-DCE8-4398-8C27-AB26B7E2EB90}"/>
    <cellStyle name="Normal 60 3" xfId="1458" xr:uid="{E87B9DA5-E33A-45FA-884D-3493CB7C1700}"/>
    <cellStyle name="Normal 61" xfId="1213" xr:uid="{00000000-0005-0000-0000-0000BE040000}"/>
    <cellStyle name="Normal 61 2" xfId="1418" xr:uid="{66032DA4-C4FD-4F51-A10B-84F62007F2A2}"/>
    <cellStyle name="Normal 62" xfId="1214" xr:uid="{00000000-0005-0000-0000-0000BF040000}"/>
    <cellStyle name="Normal 62 2" xfId="1484" xr:uid="{8F148C51-74F5-4868-9EC9-5A56832EFFBB}"/>
    <cellStyle name="Normal 62 3" xfId="1459" xr:uid="{2BD4F52C-5B44-4A35-B11D-EC77AF269113}"/>
    <cellStyle name="Normal 63" xfId="1215" xr:uid="{00000000-0005-0000-0000-0000C0040000}"/>
    <cellStyle name="Normal 63 2" xfId="1485" xr:uid="{9D3723A2-6CB3-407A-AB11-DBDF424FD1AD}"/>
    <cellStyle name="Normal 63 3" xfId="1460" xr:uid="{13E35EE2-024C-4B8A-8FC0-9E47138F2FB6}"/>
    <cellStyle name="Normal 64" xfId="1216" xr:uid="{00000000-0005-0000-0000-0000C1040000}"/>
    <cellStyle name="Normal 64 2" xfId="1486" xr:uid="{C3B75B37-0240-4F52-AB3D-D9B6C206F4FC}"/>
    <cellStyle name="Normal 64 3" xfId="1461" xr:uid="{490A8DD7-D797-40BF-B30C-AD117D389422}"/>
    <cellStyle name="Normal 65" xfId="1421" xr:uid="{DB44DED1-E81D-450A-B936-0362B3CAA83B}"/>
    <cellStyle name="Normal 66" xfId="1451" xr:uid="{2C83A378-C21D-4EEE-AECA-1CD6EA6FFBB8}"/>
    <cellStyle name="Normal 67" xfId="1217" xr:uid="{00000000-0005-0000-0000-0000C2040000}"/>
    <cellStyle name="Normal 7" xfId="1218" xr:uid="{00000000-0005-0000-0000-0000C3040000}"/>
    <cellStyle name="Normal 7 10" xfId="1219" xr:uid="{00000000-0005-0000-0000-0000C4040000}"/>
    <cellStyle name="Normal 7 10 2" xfId="1220" xr:uid="{00000000-0005-0000-0000-0000C5040000}"/>
    <cellStyle name="Normal 7 11" xfId="1221" xr:uid="{00000000-0005-0000-0000-0000C6040000}"/>
    <cellStyle name="Normal 7 11 2" xfId="1222" xr:uid="{00000000-0005-0000-0000-0000C7040000}"/>
    <cellStyle name="Normal 7 12" xfId="1223" xr:uid="{00000000-0005-0000-0000-0000C8040000}"/>
    <cellStyle name="Normal 7 12 2" xfId="1224" xr:uid="{00000000-0005-0000-0000-0000C9040000}"/>
    <cellStyle name="Normal 7 13" xfId="1225" xr:uid="{00000000-0005-0000-0000-0000CA040000}"/>
    <cellStyle name="Normal 7 13 2" xfId="1226" xr:uid="{00000000-0005-0000-0000-0000CB040000}"/>
    <cellStyle name="Normal 7 14" xfId="1227" xr:uid="{00000000-0005-0000-0000-0000CC040000}"/>
    <cellStyle name="Normal 7 14 2" xfId="1228" xr:uid="{00000000-0005-0000-0000-0000CD040000}"/>
    <cellStyle name="Normal 7 15" xfId="1229" xr:uid="{00000000-0005-0000-0000-0000CE040000}"/>
    <cellStyle name="Normal 7 15 2" xfId="1230" xr:uid="{00000000-0005-0000-0000-0000CF040000}"/>
    <cellStyle name="Normal 7 16" xfId="1231" xr:uid="{00000000-0005-0000-0000-0000D0040000}"/>
    <cellStyle name="Normal 7 16 2" xfId="1232" xr:uid="{00000000-0005-0000-0000-0000D1040000}"/>
    <cellStyle name="Normal 7 2" xfId="1233" xr:uid="{00000000-0005-0000-0000-0000D2040000}"/>
    <cellStyle name="Normal 7 2 2" xfId="1234" xr:uid="{00000000-0005-0000-0000-0000D3040000}"/>
    <cellStyle name="Normal 7 3" xfId="1235" xr:uid="{00000000-0005-0000-0000-0000D4040000}"/>
    <cellStyle name="Normal 7 3 2" xfId="1236" xr:uid="{00000000-0005-0000-0000-0000D5040000}"/>
    <cellStyle name="Normal 7 4" xfId="1237" xr:uid="{00000000-0005-0000-0000-0000D6040000}"/>
    <cellStyle name="Normal 7 4 2" xfId="1238" xr:uid="{00000000-0005-0000-0000-0000D7040000}"/>
    <cellStyle name="Normal 7 5" xfId="1239" xr:uid="{00000000-0005-0000-0000-0000D8040000}"/>
    <cellStyle name="Normal 7 5 2" xfId="1240" xr:uid="{00000000-0005-0000-0000-0000D9040000}"/>
    <cellStyle name="Normal 7 6" xfId="1241" xr:uid="{00000000-0005-0000-0000-0000DA040000}"/>
    <cellStyle name="Normal 7 6 2" xfId="1242" xr:uid="{00000000-0005-0000-0000-0000DB040000}"/>
    <cellStyle name="Normal 7 7" xfId="1243" xr:uid="{00000000-0005-0000-0000-0000DC040000}"/>
    <cellStyle name="Normal 7 7 2" xfId="1244" xr:uid="{00000000-0005-0000-0000-0000DD040000}"/>
    <cellStyle name="Normal 7 8" xfId="1245" xr:uid="{00000000-0005-0000-0000-0000DE040000}"/>
    <cellStyle name="Normal 7 8 2" xfId="1246" xr:uid="{00000000-0005-0000-0000-0000DF040000}"/>
    <cellStyle name="Normal 7 9" xfId="1247" xr:uid="{00000000-0005-0000-0000-0000E0040000}"/>
    <cellStyle name="Normal 7 9 2" xfId="1248" xr:uid="{00000000-0005-0000-0000-0000E1040000}"/>
    <cellStyle name="Normal 7_2009_06_03_tender_politin_PARCELACIJA - S formom" xfId="1249" xr:uid="{00000000-0005-0000-0000-0000E2040000}"/>
    <cellStyle name="Normal 73" xfId="1420" xr:uid="{DF89B3E6-331E-4DC3-AD18-9EF3455FE355}"/>
    <cellStyle name="Normal 8" xfId="1250" xr:uid="{00000000-0005-0000-0000-0000E3040000}"/>
    <cellStyle name="Normal 8 2" xfId="1251" xr:uid="{00000000-0005-0000-0000-0000E4040000}"/>
    <cellStyle name="Normal 8 3" xfId="1252" xr:uid="{00000000-0005-0000-0000-0000E5040000}"/>
    <cellStyle name="Normal 8 3 2" xfId="1487" xr:uid="{B3A30730-F4B5-48B5-8DE3-412FFE1A012F}"/>
    <cellStyle name="Normal 8 3 3" xfId="1462" xr:uid="{57906182-48DC-4E7D-B634-5C314B6843E0}"/>
    <cellStyle name="Normal 9" xfId="1253" xr:uid="{00000000-0005-0000-0000-0000E6040000}"/>
    <cellStyle name="Normal 9 2" xfId="1254" xr:uid="{00000000-0005-0000-0000-0000E7040000}"/>
    <cellStyle name="Normal 9 3" xfId="1255" xr:uid="{00000000-0005-0000-0000-0000E8040000}"/>
    <cellStyle name="Normal 9 3 2" xfId="1489" xr:uid="{40F824C4-4282-49AE-A56F-2C1D3ABF40DE}"/>
    <cellStyle name="Normal 9 3 3" xfId="1464" xr:uid="{AA4CD2E6-A85E-4D23-BE4E-E2F54A902CCB}"/>
    <cellStyle name="Normal 9 4" xfId="1488" xr:uid="{40B77EED-E4F5-44C7-8217-29C077EC73EE}"/>
    <cellStyle name="Normal 9 5" xfId="1463" xr:uid="{82F3F344-3C14-46CE-91C7-09C8F6073198}"/>
    <cellStyle name="Normal 9_K1213_Politin_20 mobile homes_tender_20120725" xfId="1256" xr:uid="{00000000-0005-0000-0000-0000E9040000}"/>
    <cellStyle name="Normal 98" xfId="1257" xr:uid="{00000000-0005-0000-0000-0000EA040000}"/>
    <cellStyle name="Normal_54808-Posl zgr  BAKS GRUPA" xfId="1258" xr:uid="{00000000-0005-0000-0000-0000EB040000}"/>
    <cellStyle name="Normal1" xfId="1259" xr:uid="{00000000-0005-0000-0000-0000EF040000}"/>
    <cellStyle name="Normal1 2" xfId="1260" xr:uid="{00000000-0005-0000-0000-0000F0040000}"/>
    <cellStyle name="Normal1_B - Radovi" xfId="1261" xr:uid="{00000000-0005-0000-0000-0000F1040000}"/>
    <cellStyle name="Normal2" xfId="1262" xr:uid="{00000000-0005-0000-0000-0000F2040000}"/>
    <cellStyle name="Normal3" xfId="1263" xr:uid="{00000000-0005-0000-0000-0000F3040000}"/>
    <cellStyle name="Normalno" xfId="0" builtinId="0"/>
    <cellStyle name="Normalno 2" xfId="1264" xr:uid="{00000000-0005-0000-0000-0000F4040000}"/>
    <cellStyle name="Normalno 2 2" xfId="1265" xr:uid="{00000000-0005-0000-0000-0000F5040000}"/>
    <cellStyle name="Normalno 3" xfId="1266" xr:uid="{00000000-0005-0000-0000-0000F6040000}"/>
    <cellStyle name="Normalno 3 2" xfId="1267" xr:uid="{00000000-0005-0000-0000-0000F7040000}"/>
    <cellStyle name="Normalno 3 3" xfId="1422" xr:uid="{0DDA8B52-ED6D-47D0-A315-5C3DA2964CF0}"/>
    <cellStyle name="Normalno 4" xfId="1268" xr:uid="{00000000-0005-0000-0000-0000F8040000}"/>
    <cellStyle name="Normalno 4 2" xfId="1269" xr:uid="{00000000-0005-0000-0000-0000F9040000}"/>
    <cellStyle name="Obično 10" xfId="1270" xr:uid="{00000000-0005-0000-0000-0000FA040000}"/>
    <cellStyle name="Obično 11" xfId="1271" xr:uid="{00000000-0005-0000-0000-0000FB040000}"/>
    <cellStyle name="Obično 12" xfId="1272" xr:uid="{00000000-0005-0000-0000-0000FC040000}"/>
    <cellStyle name="Obično 13" xfId="1273" xr:uid="{00000000-0005-0000-0000-0000FD040000}"/>
    <cellStyle name="Obično 14" xfId="1274" xr:uid="{00000000-0005-0000-0000-0000FE040000}"/>
    <cellStyle name="Obično 15" xfId="1275" xr:uid="{00000000-0005-0000-0000-0000FF040000}"/>
    <cellStyle name="Obično 16" xfId="1276" xr:uid="{00000000-0005-0000-0000-000000050000}"/>
    <cellStyle name="Obično 2" xfId="1277" xr:uid="{00000000-0005-0000-0000-000001050000}"/>
    <cellStyle name="Obično 2 2" xfId="1278" xr:uid="{00000000-0005-0000-0000-000002050000}"/>
    <cellStyle name="Obično 2 2 2" xfId="1279" xr:uid="{00000000-0005-0000-0000-000003050000}"/>
    <cellStyle name="Obično 2 2 3" xfId="1280" xr:uid="{00000000-0005-0000-0000-000004050000}"/>
    <cellStyle name="Obično 2 3" xfId="1281" xr:uid="{00000000-0005-0000-0000-000005050000}"/>
    <cellStyle name="Obično 2 4" xfId="1282" xr:uid="{00000000-0005-0000-0000-000006050000}"/>
    <cellStyle name="Obično 3" xfId="1283" xr:uid="{00000000-0005-0000-0000-000007050000}"/>
    <cellStyle name="Obično 3 2" xfId="1284" xr:uid="{00000000-0005-0000-0000-000008050000}"/>
    <cellStyle name="Obično 3 3" xfId="1285" xr:uid="{00000000-0005-0000-0000-000009050000}"/>
    <cellStyle name="Obično 4" xfId="1286" xr:uid="{00000000-0005-0000-0000-00000A050000}"/>
    <cellStyle name="Obično 5" xfId="1287" xr:uid="{00000000-0005-0000-0000-00000B050000}"/>
    <cellStyle name="Obično 6" xfId="1288" xr:uid="{00000000-0005-0000-0000-00000C050000}"/>
    <cellStyle name="Obično 7" xfId="1289" xr:uid="{00000000-0005-0000-0000-00000D050000}"/>
    <cellStyle name="Obično 8" xfId="1290" xr:uid="{00000000-0005-0000-0000-00000E050000}"/>
    <cellStyle name="Obično 9" xfId="1291" xr:uid="{00000000-0005-0000-0000-00000F050000}"/>
    <cellStyle name="Obično_14-05-2" xfId="1292" xr:uid="{00000000-0005-0000-0000-000010050000}"/>
    <cellStyle name="Percent 10" xfId="1293" xr:uid="{00000000-0005-0000-0000-000011050000}"/>
    <cellStyle name="Percent 10 2" xfId="1294" xr:uid="{00000000-0005-0000-0000-000012050000}"/>
    <cellStyle name="Percent 11" xfId="1295" xr:uid="{00000000-0005-0000-0000-000013050000}"/>
    <cellStyle name="Percent 11 2" xfId="1296" xr:uid="{00000000-0005-0000-0000-000014050000}"/>
    <cellStyle name="Percent 12" xfId="1297" xr:uid="{00000000-0005-0000-0000-000015050000}"/>
    <cellStyle name="Percent 12 2" xfId="1298" xr:uid="{00000000-0005-0000-0000-000016050000}"/>
    <cellStyle name="Percent 13" xfId="1299" xr:uid="{00000000-0005-0000-0000-000017050000}"/>
    <cellStyle name="Percent 13 2" xfId="1300" xr:uid="{00000000-0005-0000-0000-000018050000}"/>
    <cellStyle name="Percent 14" xfId="1301" xr:uid="{00000000-0005-0000-0000-000019050000}"/>
    <cellStyle name="Percent 14 2" xfId="1302" xr:uid="{00000000-0005-0000-0000-00001A050000}"/>
    <cellStyle name="Percent 15" xfId="1303" xr:uid="{00000000-0005-0000-0000-00001B050000}"/>
    <cellStyle name="Percent 15 2" xfId="1304" xr:uid="{00000000-0005-0000-0000-00001C050000}"/>
    <cellStyle name="Percent 16" xfId="1305" xr:uid="{00000000-0005-0000-0000-00001D050000}"/>
    <cellStyle name="Percent 16 2" xfId="1306" xr:uid="{00000000-0005-0000-0000-00001E050000}"/>
    <cellStyle name="Percent 17" xfId="1307" xr:uid="{00000000-0005-0000-0000-00001F050000}"/>
    <cellStyle name="Percent 18" xfId="1308" xr:uid="{00000000-0005-0000-0000-000020050000}"/>
    <cellStyle name="Percent 19" xfId="1309" xr:uid="{00000000-0005-0000-0000-000021050000}"/>
    <cellStyle name="Percent 2" xfId="1310" xr:uid="{00000000-0005-0000-0000-000022050000}"/>
    <cellStyle name="Percent 2 2" xfId="1311" xr:uid="{00000000-0005-0000-0000-000023050000}"/>
    <cellStyle name="Percent 2 2 2" xfId="1312" xr:uid="{00000000-0005-0000-0000-000024050000}"/>
    <cellStyle name="Percent 2 2 3" xfId="1313" xr:uid="{00000000-0005-0000-0000-000025050000}"/>
    <cellStyle name="Percent 2 3" xfId="1314" xr:uid="{00000000-0005-0000-0000-000026050000}"/>
    <cellStyle name="Percent 2 4" xfId="1315" xr:uid="{00000000-0005-0000-0000-000027050000}"/>
    <cellStyle name="Percent 20" xfId="1316" xr:uid="{00000000-0005-0000-0000-000028050000}"/>
    <cellStyle name="Percent 21" xfId="1317" xr:uid="{00000000-0005-0000-0000-000029050000}"/>
    <cellStyle name="Percent 22" xfId="1318" xr:uid="{00000000-0005-0000-0000-00002A050000}"/>
    <cellStyle name="Percent 23" xfId="1319" xr:uid="{00000000-0005-0000-0000-00002B050000}"/>
    <cellStyle name="Percent 24" xfId="1320" xr:uid="{00000000-0005-0000-0000-00002C050000}"/>
    <cellStyle name="Percent 25" xfId="1321" xr:uid="{00000000-0005-0000-0000-00002D050000}"/>
    <cellStyle name="Percent 26" xfId="1322" xr:uid="{00000000-0005-0000-0000-00002E050000}"/>
    <cellStyle name="Percent 27" xfId="1323" xr:uid="{00000000-0005-0000-0000-00002F050000}"/>
    <cellStyle name="Percent 28" xfId="1324" xr:uid="{00000000-0005-0000-0000-000030050000}"/>
    <cellStyle name="Percent 29" xfId="1325" xr:uid="{00000000-0005-0000-0000-000031050000}"/>
    <cellStyle name="Percent 3" xfId="1326" xr:uid="{00000000-0005-0000-0000-000032050000}"/>
    <cellStyle name="Percent 3 2" xfId="1327" xr:uid="{00000000-0005-0000-0000-000033050000}"/>
    <cellStyle name="Percent 30" xfId="1328" xr:uid="{00000000-0005-0000-0000-000034050000}"/>
    <cellStyle name="Percent 31" xfId="1329" xr:uid="{00000000-0005-0000-0000-000035050000}"/>
    <cellStyle name="Percent 32" xfId="1330" xr:uid="{00000000-0005-0000-0000-000036050000}"/>
    <cellStyle name="Percent 33" xfId="1331" xr:uid="{00000000-0005-0000-0000-000037050000}"/>
    <cellStyle name="Percent 34" xfId="1332" xr:uid="{00000000-0005-0000-0000-000038050000}"/>
    <cellStyle name="Percent 35" xfId="1333" xr:uid="{00000000-0005-0000-0000-000039050000}"/>
    <cellStyle name="Percent 36" xfId="1334" xr:uid="{00000000-0005-0000-0000-00003A050000}"/>
    <cellStyle name="Percent 37" xfId="1335" xr:uid="{00000000-0005-0000-0000-00003B050000}"/>
    <cellStyle name="Percent 38" xfId="1336" xr:uid="{00000000-0005-0000-0000-00003C050000}"/>
    <cellStyle name="Percent 39" xfId="1337" xr:uid="{00000000-0005-0000-0000-00003D050000}"/>
    <cellStyle name="Percent 4" xfId="1338" xr:uid="{00000000-0005-0000-0000-00003E050000}"/>
    <cellStyle name="Percent 4 2" xfId="1339" xr:uid="{00000000-0005-0000-0000-00003F050000}"/>
    <cellStyle name="Percent 40" xfId="1340" xr:uid="{00000000-0005-0000-0000-000040050000}"/>
    <cellStyle name="Percent 41" xfId="1341" xr:uid="{00000000-0005-0000-0000-000041050000}"/>
    <cellStyle name="Percent 42" xfId="1342" xr:uid="{00000000-0005-0000-0000-000042050000}"/>
    <cellStyle name="Percent 42 2" xfId="1343" xr:uid="{00000000-0005-0000-0000-000043050000}"/>
    <cellStyle name="Percent 43" xfId="1344" xr:uid="{00000000-0005-0000-0000-000044050000}"/>
    <cellStyle name="Percent 43 2" xfId="1345" xr:uid="{00000000-0005-0000-0000-000045050000}"/>
    <cellStyle name="Percent 44" xfId="1346" xr:uid="{00000000-0005-0000-0000-000046050000}"/>
    <cellStyle name="Percent 44 2" xfId="1347" xr:uid="{00000000-0005-0000-0000-000047050000}"/>
    <cellStyle name="Percent 45" xfId="1348" xr:uid="{00000000-0005-0000-0000-000048050000}"/>
    <cellStyle name="Percent 45 2" xfId="1349" xr:uid="{00000000-0005-0000-0000-000049050000}"/>
    <cellStyle name="Percent 46" xfId="1350" xr:uid="{00000000-0005-0000-0000-00004A050000}"/>
    <cellStyle name="Percent 46 2" xfId="1351" xr:uid="{00000000-0005-0000-0000-00004B050000}"/>
    <cellStyle name="Percent 47" xfId="1352" xr:uid="{00000000-0005-0000-0000-00004C050000}"/>
    <cellStyle name="Percent 47 2" xfId="1353" xr:uid="{00000000-0005-0000-0000-00004D050000}"/>
    <cellStyle name="Percent 48" xfId="1354" xr:uid="{00000000-0005-0000-0000-00004E050000}"/>
    <cellStyle name="Percent 48 2" xfId="1355" xr:uid="{00000000-0005-0000-0000-00004F050000}"/>
    <cellStyle name="Percent 49" xfId="1356" xr:uid="{00000000-0005-0000-0000-000050050000}"/>
    <cellStyle name="Percent 49 2" xfId="1357" xr:uid="{00000000-0005-0000-0000-000051050000}"/>
    <cellStyle name="Percent 5" xfId="1358" xr:uid="{00000000-0005-0000-0000-000052050000}"/>
    <cellStyle name="Percent 5 2" xfId="1359" xr:uid="{00000000-0005-0000-0000-000053050000}"/>
    <cellStyle name="Percent 50" xfId="1360" xr:uid="{00000000-0005-0000-0000-000054050000}"/>
    <cellStyle name="Percent 50 2" xfId="1361" xr:uid="{00000000-0005-0000-0000-000055050000}"/>
    <cellStyle name="Percent 51" xfId="1362" xr:uid="{00000000-0005-0000-0000-000056050000}"/>
    <cellStyle name="Percent 51 2" xfId="1363" xr:uid="{00000000-0005-0000-0000-000057050000}"/>
    <cellStyle name="Percent 6" xfId="1364" xr:uid="{00000000-0005-0000-0000-000058050000}"/>
    <cellStyle name="Percent 6 2" xfId="1365" xr:uid="{00000000-0005-0000-0000-000059050000}"/>
    <cellStyle name="Percent 7" xfId="1366" xr:uid="{00000000-0005-0000-0000-00005A050000}"/>
    <cellStyle name="Percent 7 2" xfId="1367" xr:uid="{00000000-0005-0000-0000-00005B050000}"/>
    <cellStyle name="Percent 8" xfId="1368" xr:uid="{00000000-0005-0000-0000-00005C050000}"/>
    <cellStyle name="Percent 8 2" xfId="1369" xr:uid="{00000000-0005-0000-0000-00005D050000}"/>
    <cellStyle name="Percent 9" xfId="1370" xr:uid="{00000000-0005-0000-0000-00005E050000}"/>
    <cellStyle name="Percent 9 2" xfId="1371" xr:uid="{00000000-0005-0000-0000-00005F050000}"/>
    <cellStyle name="Podstavka" xfId="1372" xr:uid="{00000000-0005-0000-0000-000060050000}"/>
    <cellStyle name="Povezana ćelija" xfId="1373" xr:uid="{00000000-0005-0000-0000-000061050000}"/>
    <cellStyle name="Provjera ćelije" xfId="1374" xr:uid="{00000000-0005-0000-0000-000062050000}"/>
    <cellStyle name="redni brojevi" xfId="1375" xr:uid="{00000000-0005-0000-0000-000063050000}"/>
    <cellStyle name="Rekapitulacija" xfId="1376" xr:uid="{00000000-0005-0000-0000-000064050000}"/>
    <cellStyle name="Standard" xfId="1377" xr:uid="{00000000-0005-0000-0000-000065050000}"/>
    <cellStyle name="Stavka" xfId="1378" xr:uid="{00000000-0005-0000-0000-000066050000}"/>
    <cellStyle name="Stil 1" xfId="1379" xr:uid="{00000000-0005-0000-0000-000067050000}"/>
    <cellStyle name="Stil 1 2" xfId="1380" xr:uid="{00000000-0005-0000-0000-000068050000}"/>
    <cellStyle name="Stil 1 3" xfId="1381" xr:uid="{00000000-0005-0000-0000-000069050000}"/>
    <cellStyle name="Style 1" xfId="1382" xr:uid="{00000000-0005-0000-0000-00006A050000}"/>
    <cellStyle name="Tekst objašnjenja" xfId="1383" xr:uid="{00000000-0005-0000-0000-00006B050000}"/>
    <cellStyle name="Tekst upozorenja" xfId="1384" xr:uid="{00000000-0005-0000-0000-00006C050000}"/>
    <cellStyle name="Tekst upozorenja 2" xfId="1385" xr:uid="{00000000-0005-0000-0000-00006D050000}"/>
    <cellStyle name="Ukupni zbroj" xfId="1386" xr:uid="{00000000-0005-0000-0000-00006E050000}"/>
    <cellStyle name="Ukupni zbroj 2" xfId="1387" xr:uid="{00000000-0005-0000-0000-00006F050000}"/>
    <cellStyle name="ukupno" xfId="1388" xr:uid="{00000000-0005-0000-0000-000070050000}"/>
    <cellStyle name="Unos" xfId="1389" xr:uid="{00000000-0005-0000-0000-000071050000}"/>
    <cellStyle name="Unos 2" xfId="1390" xr:uid="{00000000-0005-0000-0000-000072050000}"/>
    <cellStyle name="Valuta" xfId="1419" builtinId="4"/>
    <cellStyle name="zadnja" xfId="1391" xr:uid="{00000000-0005-0000-0000-000073050000}"/>
    <cellStyle name="zadnja 2" xfId="1392" xr:uid="{00000000-0005-0000-0000-000074050000}"/>
    <cellStyle name="zadnja_B - Radovi" xfId="1393" xr:uid="{00000000-0005-0000-0000-000075050000}"/>
    <cellStyle name="Zarez 2" xfId="1394" xr:uid="{00000000-0005-0000-0000-000076050000}"/>
    <cellStyle name="Zarez 2 2" xfId="1395" xr:uid="{00000000-0005-0000-0000-000077050000}"/>
    <cellStyle name="Zarez 2 2 2" xfId="1396" xr:uid="{00000000-0005-0000-0000-000078050000}"/>
    <cellStyle name="Zarez 2 2 2 2" xfId="1397" xr:uid="{00000000-0005-0000-0000-000079050000}"/>
    <cellStyle name="Zarez 2 2 2 2 2" xfId="1398" xr:uid="{00000000-0005-0000-0000-00007A050000}"/>
    <cellStyle name="Zarez 2 2 2 3" xfId="1399" xr:uid="{00000000-0005-0000-0000-00007B050000}"/>
    <cellStyle name="Zarez 2 2 2 3 2" xfId="1400" xr:uid="{00000000-0005-0000-0000-00007C050000}"/>
    <cellStyle name="Zarez 2 2 2 4" xfId="1401" xr:uid="{00000000-0005-0000-0000-00007D050000}"/>
    <cellStyle name="Zarez 2 2 3" xfId="1402" xr:uid="{00000000-0005-0000-0000-00007E050000}"/>
    <cellStyle name="Zarez 2 2 3 2" xfId="1403" xr:uid="{00000000-0005-0000-0000-00007F050000}"/>
    <cellStyle name="Zarez 2 2 4" xfId="1404" xr:uid="{00000000-0005-0000-0000-000080050000}"/>
    <cellStyle name="Zarez 2 2 4 2" xfId="1405" xr:uid="{00000000-0005-0000-0000-000081050000}"/>
    <cellStyle name="Zarez 2 2 5" xfId="1406" xr:uid="{00000000-0005-0000-0000-000082050000}"/>
    <cellStyle name="Zarez 2 3" xfId="1407" xr:uid="{00000000-0005-0000-0000-000083050000}"/>
    <cellStyle name="Zarez 2 3 2" xfId="1408" xr:uid="{00000000-0005-0000-0000-000084050000}"/>
    <cellStyle name="Zarez 2 3 2 2" xfId="1409" xr:uid="{00000000-0005-0000-0000-000085050000}"/>
    <cellStyle name="Zarez 2 3 3" xfId="1410" xr:uid="{00000000-0005-0000-0000-000086050000}"/>
    <cellStyle name="Zarez 2 3 3 2" xfId="1411" xr:uid="{00000000-0005-0000-0000-000087050000}"/>
    <cellStyle name="Zarez 2 3 4" xfId="1412" xr:uid="{00000000-0005-0000-0000-000088050000}"/>
    <cellStyle name="Zarez 2 4" xfId="1413" xr:uid="{00000000-0005-0000-0000-000089050000}"/>
    <cellStyle name="Zarez 2 4 2" xfId="1414" xr:uid="{00000000-0005-0000-0000-00008A050000}"/>
    <cellStyle name="Zarez 2 5" xfId="1415" xr:uid="{00000000-0005-0000-0000-00008B050000}"/>
    <cellStyle name="Zarez 2 5 2" xfId="1416" xr:uid="{00000000-0005-0000-0000-00008C050000}"/>
    <cellStyle name="Zarez 2 6" xfId="1417" xr:uid="{00000000-0005-0000-0000-00008D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0</xdr:rowOff>
    </xdr:from>
    <xdr:to>
      <xdr:col>2</xdr:col>
      <xdr:colOff>552450</xdr:colOff>
      <xdr:row>5</xdr:row>
      <xdr:rowOff>114300</xdr:rowOff>
    </xdr:to>
    <xdr:pic>
      <xdr:nvPicPr>
        <xdr:cNvPr id="5429" name="Picture 2" descr="C:\Users\irena\AppData\Local\Microsoft\Windows\INetCacheContent.Word\BijelaPozadina.jpg">
          <a:extLst>
            <a:ext uri="{FF2B5EF4-FFF2-40B4-BE49-F238E27FC236}">
              <a16:creationId xmlns:a16="http://schemas.microsoft.com/office/drawing/2014/main" id="{246D1735-B025-4C3F-90F1-53D8880B3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0"/>
          <a:ext cx="14859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19050</xdr:colOff>
      <xdr:row>0</xdr:row>
      <xdr:rowOff>19050</xdr:rowOff>
    </xdr:from>
    <xdr:ext cx="1952381" cy="1673388"/>
    <xdr:pic>
      <xdr:nvPicPr>
        <xdr:cNvPr id="2" name="Slika 2">
          <a:extLst>
            <a:ext uri="{FF2B5EF4-FFF2-40B4-BE49-F238E27FC236}">
              <a16:creationId xmlns:a16="http://schemas.microsoft.com/office/drawing/2014/main" id="{5A0A6526-8929-49E3-B9B4-360A2427D507}"/>
            </a:ext>
          </a:extLst>
        </xdr:cNvPr>
        <xdr:cNvPicPr>
          <a:picLocks noChangeAspect="1"/>
        </xdr:cNvPicPr>
      </xdr:nvPicPr>
      <xdr:blipFill>
        <a:blip xmlns:r="http://schemas.openxmlformats.org/officeDocument/2006/relationships" r:embed="rId1"/>
        <a:stretch>
          <a:fillRect/>
        </a:stretch>
      </xdr:blipFill>
      <xdr:spPr>
        <a:xfrm>
          <a:off x="628650" y="19050"/>
          <a:ext cx="1952381" cy="16733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19051</xdr:colOff>
      <xdr:row>0</xdr:row>
      <xdr:rowOff>19050</xdr:rowOff>
    </xdr:from>
    <xdr:to>
      <xdr:col>1</xdr:col>
      <xdr:colOff>1581979</xdr:colOff>
      <xdr:row>2</xdr:row>
      <xdr:rowOff>101899</xdr:rowOff>
    </xdr:to>
    <xdr:pic>
      <xdr:nvPicPr>
        <xdr:cNvPr id="3" name="Slika 2">
          <a:extLst>
            <a:ext uri="{FF2B5EF4-FFF2-40B4-BE49-F238E27FC236}">
              <a16:creationId xmlns:a16="http://schemas.microsoft.com/office/drawing/2014/main" id="{C8EB7CC7-9620-4017-A27C-07262781A7FF}"/>
            </a:ext>
          </a:extLst>
        </xdr:cNvPr>
        <xdr:cNvPicPr>
          <a:picLocks noChangeAspect="1"/>
        </xdr:cNvPicPr>
      </xdr:nvPicPr>
      <xdr:blipFill>
        <a:blip xmlns:r="http://schemas.openxmlformats.org/officeDocument/2006/relationships" r:embed="rId1"/>
        <a:stretch>
          <a:fillRect/>
        </a:stretch>
      </xdr:blipFill>
      <xdr:spPr>
        <a:xfrm>
          <a:off x="400051" y="19050"/>
          <a:ext cx="1562928" cy="13603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P%20R%20I%20P%20R%20E%20M%20A%20-%20STARE%20STVARI\P%20R%20I%20P%20R%20E%20M%20A\ponude\&#352;PI&#352;I&#262;%20BUKOVICA-DVOR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My%20Documents\P%20R%20I%20P%20R%20E%20M%20A\ponude\N.C.%20-%20GRA&#272;EVINSKI%20RADOVI%20-%20POSLOVI%20PREKO%20GOD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 val="20"/>
      <sheetName val="1"/>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2)"/>
      <sheetName val="RAZNI RADOVI"/>
      <sheetName val="REZIME"/>
    </sheetNames>
    <sheetDataSet>
      <sheetData sheetId="0"/>
      <sheetData sheetId="1">
        <row r="22">
          <cell r="F22">
            <v>371.45</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52"/>
  <sheetViews>
    <sheetView showWhiteSpace="0" view="pageBreakPreview" topLeftCell="A12" zoomScaleNormal="100" zoomScaleSheetLayoutView="100" zoomScalePageLayoutView="80" workbookViewId="0">
      <selection activeCell="C6" sqref="C6"/>
    </sheetView>
  </sheetViews>
  <sheetFormatPr defaultRowHeight="12.75"/>
  <cols>
    <col min="1" max="1" width="8.42578125" customWidth="1"/>
    <col min="2" max="2" width="23.5703125" customWidth="1"/>
    <col min="3" max="3" width="17.7109375" customWidth="1"/>
    <col min="7" max="7" width="15" customWidth="1"/>
  </cols>
  <sheetData>
    <row r="2" spans="2:7">
      <c r="G2" s="7" t="s">
        <v>13</v>
      </c>
    </row>
    <row r="3" spans="2:7">
      <c r="G3" s="4" t="s">
        <v>14</v>
      </c>
    </row>
    <row r="4" spans="2:7">
      <c r="G4" s="4"/>
    </row>
    <row r="5" spans="2:7">
      <c r="G5" s="4"/>
    </row>
    <row r="6" spans="2:7">
      <c r="G6" s="4"/>
    </row>
    <row r="7" spans="2:7">
      <c r="G7" s="4"/>
    </row>
    <row r="8" spans="2:7">
      <c r="G8" s="4"/>
    </row>
    <row r="10" spans="2:7" ht="60" customHeight="1">
      <c r="B10" s="20" t="s">
        <v>27</v>
      </c>
      <c r="C10" s="253" t="s">
        <v>137</v>
      </c>
      <c r="D10" s="253"/>
      <c r="E10" s="253"/>
      <c r="F10" s="253"/>
      <c r="G10" s="253"/>
    </row>
    <row r="11" spans="2:7" ht="14.25" customHeight="1">
      <c r="C11" s="19"/>
      <c r="D11" s="19"/>
      <c r="E11" s="19"/>
      <c r="F11" s="19"/>
      <c r="G11" s="32"/>
    </row>
    <row r="12" spans="2:7" ht="72" customHeight="1">
      <c r="B12" s="20" t="s">
        <v>28</v>
      </c>
      <c r="C12" s="253" t="s">
        <v>134</v>
      </c>
      <c r="D12" s="253"/>
      <c r="E12" s="253"/>
      <c r="F12" s="253"/>
      <c r="G12" s="253"/>
    </row>
    <row r="13" spans="2:7">
      <c r="C13" s="32"/>
      <c r="D13" s="32"/>
      <c r="E13" s="32"/>
      <c r="F13" s="32"/>
      <c r="G13" s="32"/>
    </row>
    <row r="14" spans="2:7" ht="21.75" customHeight="1">
      <c r="B14" s="20" t="s">
        <v>0</v>
      </c>
      <c r="C14" s="253" t="s">
        <v>69</v>
      </c>
      <c r="D14" s="253"/>
      <c r="E14" s="253"/>
      <c r="F14" s="253"/>
      <c r="G14" s="253"/>
    </row>
    <row r="15" spans="2:7" ht="15.75">
      <c r="B15" s="1"/>
      <c r="C15" s="58"/>
      <c r="D15" s="58"/>
      <c r="E15" s="58"/>
      <c r="F15" s="58"/>
      <c r="G15" s="32"/>
    </row>
    <row r="16" spans="2:7" ht="29.25" customHeight="1">
      <c r="B16" s="14" t="s">
        <v>1</v>
      </c>
      <c r="C16" s="253" t="s">
        <v>122</v>
      </c>
      <c r="D16" s="253"/>
      <c r="E16" s="253"/>
      <c r="F16" s="253"/>
      <c r="G16" s="253"/>
    </row>
    <row r="17" spans="2:7">
      <c r="C17" s="34"/>
      <c r="D17" s="34"/>
      <c r="E17" s="34"/>
      <c r="F17" s="34"/>
      <c r="G17" s="34"/>
    </row>
    <row r="18" spans="2:7" ht="15.75">
      <c r="B18" s="14" t="s">
        <v>29</v>
      </c>
      <c r="C18" s="43" t="s">
        <v>30</v>
      </c>
      <c r="D18" s="42"/>
      <c r="E18" s="42"/>
      <c r="F18" s="34"/>
      <c r="G18" s="34"/>
    </row>
    <row r="19" spans="2:7" ht="15.75">
      <c r="B19" s="2"/>
      <c r="C19" s="8"/>
      <c r="D19" s="3"/>
      <c r="E19" s="3"/>
    </row>
    <row r="23" spans="2:7" ht="18">
      <c r="B23" s="255"/>
      <c r="C23" s="255"/>
      <c r="D23" s="255"/>
      <c r="E23" s="255"/>
      <c r="F23" s="255"/>
    </row>
    <row r="24" spans="2:7" ht="18">
      <c r="B24" s="255" t="s">
        <v>68</v>
      </c>
      <c r="C24" s="255"/>
      <c r="D24" s="255"/>
      <c r="E24" s="255"/>
      <c r="F24" s="255"/>
    </row>
    <row r="25" spans="2:7" ht="18">
      <c r="B25" s="255" t="s">
        <v>31</v>
      </c>
      <c r="C25" s="255"/>
      <c r="D25" s="255"/>
      <c r="E25" s="255"/>
      <c r="F25" s="255"/>
    </row>
    <row r="26" spans="2:7" ht="15">
      <c r="B26" s="256"/>
      <c r="C26" s="256"/>
      <c r="D26" s="256"/>
      <c r="E26" s="256"/>
      <c r="F26" s="256"/>
      <c r="G26" s="5"/>
    </row>
    <row r="31" spans="2:7" hidden="1"/>
    <row r="32" spans="2:7">
      <c r="E32" s="254"/>
      <c r="F32" s="254"/>
      <c r="G32" s="254"/>
    </row>
    <row r="33" spans="2:7">
      <c r="E33" s="3"/>
      <c r="F33" s="3"/>
      <c r="G33" s="3"/>
    </row>
    <row r="34" spans="2:7">
      <c r="E34" s="3"/>
      <c r="F34" s="3"/>
      <c r="G34" s="3"/>
    </row>
    <row r="35" spans="2:7">
      <c r="E35" s="3"/>
      <c r="F35" s="3"/>
      <c r="G35" s="3"/>
    </row>
    <row r="36" spans="2:7">
      <c r="E36" s="3"/>
      <c r="F36" s="3"/>
      <c r="G36" s="3"/>
    </row>
    <row r="37" spans="2:7">
      <c r="E37" s="3"/>
      <c r="F37" s="3"/>
      <c r="G37" s="3"/>
    </row>
    <row r="38" spans="2:7">
      <c r="E38" s="3"/>
      <c r="F38" s="3"/>
      <c r="G38" s="3"/>
    </row>
    <row r="39" spans="2:7">
      <c r="E39" s="3"/>
      <c r="F39" s="3"/>
      <c r="G39" s="3"/>
    </row>
    <row r="40" spans="2:7">
      <c r="E40" s="3"/>
      <c r="F40" s="3"/>
      <c r="G40" s="3"/>
    </row>
    <row r="41" spans="2:7">
      <c r="E41" s="3"/>
      <c r="F41" s="3"/>
      <c r="G41" s="3"/>
    </row>
    <row r="42" spans="2:7">
      <c r="E42" s="3"/>
      <c r="F42" s="3"/>
      <c r="G42" s="3"/>
    </row>
    <row r="43" spans="2:7">
      <c r="E43" s="3"/>
      <c r="F43" s="3"/>
      <c r="G43" s="3"/>
    </row>
    <row r="45" spans="2:7" ht="14.25">
      <c r="E45" s="9"/>
    </row>
    <row r="46" spans="2:7" ht="15.75">
      <c r="B46" s="2" t="s">
        <v>24</v>
      </c>
      <c r="C46" s="15" t="s">
        <v>25</v>
      </c>
      <c r="D46" s="10"/>
    </row>
    <row r="47" spans="2:7" ht="14.25">
      <c r="D47" s="6"/>
    </row>
    <row r="48" spans="2:7" ht="15.75" customHeight="1">
      <c r="B48" s="2" t="s">
        <v>18</v>
      </c>
      <c r="C48" s="41" t="s">
        <v>123</v>
      </c>
      <c r="D48" s="21"/>
      <c r="E48" s="6"/>
    </row>
    <row r="49" spans="2:7" ht="14.25">
      <c r="C49" s="31"/>
    </row>
    <row r="50" spans="2:7" ht="15.75">
      <c r="B50" s="2" t="s">
        <v>32</v>
      </c>
      <c r="C50" s="59" t="s">
        <v>138</v>
      </c>
      <c r="E50" s="3"/>
      <c r="F50" s="3"/>
      <c r="G50" s="3"/>
    </row>
    <row r="52" spans="2:7" ht="14.25">
      <c r="E52" s="6"/>
    </row>
  </sheetData>
  <mergeCells count="9">
    <mergeCell ref="C14:G14"/>
    <mergeCell ref="C12:G12"/>
    <mergeCell ref="C10:G10"/>
    <mergeCell ref="E32:G32"/>
    <mergeCell ref="B23:F23"/>
    <mergeCell ref="B24:F24"/>
    <mergeCell ref="B25:F25"/>
    <mergeCell ref="B26:F26"/>
    <mergeCell ref="C16:G16"/>
  </mergeCells>
  <phoneticPr fontId="7" type="noConversion"/>
  <pageMargins left="0.78740157480314965" right="0.31496062992125984" top="0.31496062992125984" bottom="0.31496062992125984" header="0.31496062992125984" footer="0.31496062992125984"/>
  <pageSetup paperSize="9" orientation="portrait" r:id="rId1"/>
  <headerFooter alignWithMargins="0"/>
  <ignoredErrors>
    <ignoredError sqref="C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37A6C-4748-4F30-AA0F-7FEA9FB58DA9}">
  <dimension ref="A1:I716"/>
  <sheetViews>
    <sheetView view="pageBreakPreview" zoomScaleNormal="100" zoomScaleSheetLayoutView="100" zoomScalePageLayoutView="85" workbookViewId="0">
      <selection activeCell="I682" sqref="I682"/>
    </sheetView>
  </sheetViews>
  <sheetFormatPr defaultRowHeight="12.75"/>
  <cols>
    <col min="1" max="1" width="3.5703125" style="36" customWidth="1"/>
    <col min="2" max="2" width="49.140625" style="36" customWidth="1"/>
    <col min="3" max="3" width="7.42578125" style="36" customWidth="1"/>
    <col min="4" max="4" width="8.42578125" style="36" customWidth="1"/>
    <col min="5" max="5" width="8.28515625" style="36" customWidth="1"/>
    <col min="6" max="6" width="19" style="36" customWidth="1"/>
    <col min="7" max="11" width="9.140625" style="36" customWidth="1"/>
    <col min="12" max="16384" width="9.140625" style="36"/>
  </cols>
  <sheetData>
    <row r="1" spans="1:9" ht="53.25" customHeight="1">
      <c r="B1" s="26" t="s">
        <v>27</v>
      </c>
      <c r="C1" s="243" t="str">
        <f>'1_Naslovnica'!C10</f>
        <v>MINISTARSTVO PROSTORNOGA UREĐENJA, GRADITELJSTVA I DRŽAVNE IMOVINE
OIB: 95093210687
Ulica Republike Austrije 20, 10 000 Zagreb</v>
      </c>
      <c r="D1" s="243"/>
      <c r="E1" s="243"/>
      <c r="F1" s="243"/>
    </row>
    <row r="2" spans="1:9" ht="56.25" customHeight="1">
      <c r="B2" s="26" t="s">
        <v>28</v>
      </c>
      <c r="C2" s="244" t="str">
        <f>'1_Naslovnica'!C12</f>
        <v xml:space="preserve">Suvlasnici višestambene zgrade 
Ulica Vjekoslava Klaića 19, Zagreb 
Gradsko stambeno i komunalno gospodarstvo d.o.o. 
Savska cesta 1, Zagreb; OIB:03744272526 
</v>
      </c>
      <c r="D2" s="244"/>
      <c r="E2" s="244"/>
      <c r="F2" s="244"/>
    </row>
    <row r="3" spans="1:9" ht="14.25" customHeight="1">
      <c r="A3" s="11"/>
      <c r="B3" s="26" t="s">
        <v>0</v>
      </c>
      <c r="C3" s="239" t="str">
        <f>'1_Naslovnica'!C14</f>
        <v>Višestambena zgrada</v>
      </c>
      <c r="D3" s="239"/>
      <c r="E3" s="239"/>
      <c r="F3" s="239"/>
    </row>
    <row r="4" spans="1:9" ht="26.25" customHeight="1">
      <c r="A4" s="11"/>
      <c r="B4" s="24" t="s">
        <v>1</v>
      </c>
      <c r="C4" s="245" t="str">
        <f>'1_Naslovnica'!C16</f>
        <v xml:space="preserve">Ulica Vjekoslava Klaića 19, 10 000 Zagreb;
k.č.br. 3932, k.o. Črnomerec </v>
      </c>
      <c r="D4" s="245"/>
      <c r="E4" s="245"/>
      <c r="F4" s="245"/>
    </row>
    <row r="5" spans="1:9" ht="27" customHeight="1">
      <c r="A5" s="11"/>
      <c r="B5" s="24" t="s">
        <v>33</v>
      </c>
      <c r="C5" s="239" t="str">
        <f>'1_Naslovnica'!C18</f>
        <v xml:space="preserve">Građevinski projekt – Projekt obnove konstrukcije zgrade </v>
      </c>
      <c r="D5" s="239"/>
      <c r="E5" s="239"/>
      <c r="F5" s="239"/>
    </row>
    <row r="6" spans="1:9" ht="12.75" customHeight="1">
      <c r="A6" s="11"/>
      <c r="B6" s="24" t="s">
        <v>18</v>
      </c>
      <c r="C6" s="239" t="str">
        <f>'1_Naslovnica'!C48</f>
        <v>P-24-00076-POKZ</v>
      </c>
      <c r="D6" s="239"/>
      <c r="E6" s="24" t="s">
        <v>24</v>
      </c>
      <c r="F6" s="33" t="str">
        <f>'1_Naslovnica'!C46</f>
        <v>0</v>
      </c>
      <c r="G6" s="23"/>
      <c r="H6" s="258"/>
      <c r="I6" s="258"/>
    </row>
    <row r="7" spans="1:9" ht="14.25" customHeight="1">
      <c r="A7" s="11"/>
      <c r="B7" s="25" t="s">
        <v>32</v>
      </c>
      <c r="C7" s="238" t="str">
        <f>'1_Naslovnica'!C50</f>
        <v>Zagreb, listopad 2024.</v>
      </c>
      <c r="D7" s="239"/>
      <c r="E7" s="239"/>
      <c r="F7" s="239"/>
      <c r="G7" s="22"/>
      <c r="H7" s="22"/>
      <c r="I7" s="22"/>
    </row>
    <row r="8" spans="1:9" ht="15.75">
      <c r="A8" s="16"/>
      <c r="B8" s="12" t="s">
        <v>35</v>
      </c>
      <c r="C8" s="17"/>
      <c r="D8" s="18"/>
      <c r="E8" s="13"/>
      <c r="F8" s="13"/>
    </row>
    <row r="10" spans="1:9" ht="42" customHeight="1">
      <c r="B10" s="259" t="s">
        <v>34</v>
      </c>
      <c r="C10" s="259"/>
      <c r="D10" s="259"/>
      <c r="E10" s="259"/>
      <c r="F10" s="259"/>
    </row>
    <row r="12" spans="1:9" ht="43.5" customHeight="1">
      <c r="B12" s="259" t="s">
        <v>19</v>
      </c>
      <c r="C12" s="259"/>
      <c r="D12" s="259"/>
      <c r="E12" s="259"/>
      <c r="F12" s="259"/>
    </row>
    <row r="14" spans="1:9" ht="50.25" customHeight="1">
      <c r="B14" s="259" t="s">
        <v>20</v>
      </c>
      <c r="C14" s="259"/>
      <c r="D14" s="259"/>
      <c r="E14" s="259"/>
      <c r="F14" s="259"/>
    </row>
    <row r="16" spans="1:9" ht="63.75" customHeight="1">
      <c r="B16" s="259" t="s">
        <v>21</v>
      </c>
      <c r="C16" s="259"/>
      <c r="D16" s="259"/>
      <c r="E16" s="259"/>
      <c r="F16" s="259"/>
    </row>
    <row r="18" spans="1:6" ht="24.75" customHeight="1">
      <c r="B18" s="259" t="s">
        <v>22</v>
      </c>
      <c r="C18" s="259"/>
      <c r="D18" s="259"/>
      <c r="E18" s="259"/>
      <c r="F18" s="259"/>
    </row>
    <row r="20" spans="1:6" ht="40.5" customHeight="1">
      <c r="B20" s="259" t="s">
        <v>23</v>
      </c>
      <c r="C20" s="259"/>
      <c r="D20" s="259"/>
      <c r="E20" s="259"/>
      <c r="F20" s="259"/>
    </row>
    <row r="21" spans="1:6">
      <c r="B21" s="38"/>
      <c r="C21" s="38"/>
      <c r="D21" s="38"/>
      <c r="E21" s="38"/>
      <c r="F21" s="38"/>
    </row>
    <row r="22" spans="1:6">
      <c r="A22" s="37"/>
      <c r="B22" s="37"/>
      <c r="C22" s="37"/>
      <c r="D22" s="37"/>
      <c r="E22" s="37"/>
      <c r="F22" s="37"/>
    </row>
    <row r="23" spans="1:6" ht="12.75" customHeight="1">
      <c r="B23" s="249" t="s">
        <v>61</v>
      </c>
      <c r="C23" s="249"/>
      <c r="D23" s="249"/>
      <c r="E23" s="249"/>
      <c r="F23" s="249"/>
    </row>
    <row r="24" spans="1:6">
      <c r="B24" s="249"/>
      <c r="C24" s="249"/>
      <c r="D24" s="249"/>
      <c r="E24" s="249"/>
      <c r="F24" s="249"/>
    </row>
    <row r="25" spans="1:6">
      <c r="B25" s="249"/>
      <c r="C25" s="249"/>
      <c r="D25" s="249"/>
      <c r="E25" s="249"/>
      <c r="F25" s="249"/>
    </row>
    <row r="26" spans="1:6">
      <c r="B26" s="249"/>
      <c r="C26" s="249"/>
      <c r="D26" s="249"/>
      <c r="E26" s="249"/>
      <c r="F26" s="249"/>
    </row>
    <row r="27" spans="1:6">
      <c r="B27" s="249"/>
      <c r="C27" s="249"/>
      <c r="D27" s="249"/>
      <c r="E27" s="249"/>
      <c r="F27" s="249"/>
    </row>
    <row r="28" spans="1:6">
      <c r="B28" s="249"/>
      <c r="C28" s="249"/>
      <c r="D28" s="249"/>
      <c r="E28" s="249"/>
      <c r="F28" s="249"/>
    </row>
    <row r="29" spans="1:6">
      <c r="B29" s="249"/>
      <c r="C29" s="249"/>
      <c r="D29" s="249"/>
      <c r="E29" s="249"/>
      <c r="F29" s="249"/>
    </row>
    <row r="30" spans="1:6">
      <c r="B30" s="249"/>
      <c r="C30" s="249"/>
      <c r="D30" s="249"/>
      <c r="E30" s="249"/>
      <c r="F30" s="249"/>
    </row>
    <row r="31" spans="1:6">
      <c r="B31" s="249"/>
      <c r="C31" s="249"/>
      <c r="D31" s="249"/>
      <c r="E31" s="249"/>
      <c r="F31" s="249"/>
    </row>
    <row r="32" spans="1:6">
      <c r="B32" s="249"/>
      <c r="C32" s="249"/>
      <c r="D32" s="249"/>
      <c r="E32" s="249"/>
      <c r="F32" s="249"/>
    </row>
    <row r="33" spans="2:6">
      <c r="B33" s="249"/>
      <c r="C33" s="249"/>
      <c r="D33" s="249"/>
      <c r="E33" s="249"/>
      <c r="F33" s="249"/>
    </row>
    <row r="34" spans="2:6">
      <c r="B34" s="249"/>
      <c r="C34" s="249"/>
      <c r="D34" s="249"/>
      <c r="E34" s="249"/>
      <c r="F34" s="249"/>
    </row>
    <row r="35" spans="2:6">
      <c r="B35" s="249"/>
      <c r="C35" s="249"/>
      <c r="D35" s="249"/>
      <c r="E35" s="249"/>
      <c r="F35" s="249"/>
    </row>
    <row r="36" spans="2:6">
      <c r="B36" s="249"/>
      <c r="C36" s="249"/>
      <c r="D36" s="249"/>
      <c r="E36" s="249"/>
      <c r="F36" s="249"/>
    </row>
    <row r="37" spans="2:6">
      <c r="B37" s="249"/>
      <c r="C37" s="249"/>
      <c r="D37" s="249"/>
      <c r="E37" s="249"/>
      <c r="F37" s="249"/>
    </row>
    <row r="38" spans="2:6">
      <c r="B38" s="249"/>
      <c r="C38" s="249"/>
      <c r="D38" s="249"/>
      <c r="E38" s="249"/>
      <c r="F38" s="249"/>
    </row>
    <row r="39" spans="2:6">
      <c r="B39" s="249"/>
      <c r="C39" s="249"/>
      <c r="D39" s="249"/>
      <c r="E39" s="249"/>
      <c r="F39" s="249"/>
    </row>
    <row r="40" spans="2:6">
      <c r="B40" s="249"/>
      <c r="C40" s="249"/>
      <c r="D40" s="249"/>
      <c r="E40" s="249"/>
      <c r="F40" s="249"/>
    </row>
    <row r="41" spans="2:6">
      <c r="B41" s="249"/>
      <c r="C41" s="249"/>
      <c r="D41" s="249"/>
      <c r="E41" s="249"/>
      <c r="F41" s="249"/>
    </row>
    <row r="42" spans="2:6">
      <c r="B42" s="249"/>
      <c r="C42" s="249"/>
      <c r="D42" s="249"/>
      <c r="E42" s="249"/>
      <c r="F42" s="249"/>
    </row>
    <row r="43" spans="2:6">
      <c r="B43" s="249"/>
      <c r="C43" s="249"/>
      <c r="D43" s="249"/>
      <c r="E43" s="249"/>
      <c r="F43" s="249"/>
    </row>
    <row r="44" spans="2:6">
      <c r="B44" s="249"/>
      <c r="C44" s="249"/>
      <c r="D44" s="249"/>
      <c r="E44" s="249"/>
      <c r="F44" s="249"/>
    </row>
    <row r="45" spans="2:6">
      <c r="B45" s="249"/>
      <c r="C45" s="249"/>
      <c r="D45" s="249"/>
      <c r="E45" s="249"/>
      <c r="F45" s="249"/>
    </row>
    <row r="46" spans="2:6">
      <c r="B46" s="249"/>
      <c r="C46" s="249"/>
      <c r="D46" s="249"/>
      <c r="E46" s="249"/>
      <c r="F46" s="249"/>
    </row>
    <row r="47" spans="2:6">
      <c r="B47" s="249"/>
      <c r="C47" s="249"/>
      <c r="D47" s="249"/>
      <c r="E47" s="249"/>
      <c r="F47" s="249"/>
    </row>
    <row r="48" spans="2:6">
      <c r="B48" s="249"/>
      <c r="C48" s="249"/>
      <c r="D48" s="249"/>
      <c r="E48" s="249"/>
      <c r="F48" s="249"/>
    </row>
    <row r="49" spans="2:6">
      <c r="B49" s="249"/>
      <c r="C49" s="249"/>
      <c r="D49" s="249"/>
      <c r="E49" s="249"/>
      <c r="F49" s="249"/>
    </row>
    <row r="50" spans="2:6">
      <c r="B50" s="249"/>
      <c r="C50" s="249"/>
      <c r="D50" s="249"/>
      <c r="E50" s="249"/>
      <c r="F50" s="249"/>
    </row>
    <row r="51" spans="2:6">
      <c r="B51" s="249"/>
      <c r="C51" s="249"/>
      <c r="D51" s="249"/>
      <c r="E51" s="249"/>
      <c r="F51" s="249"/>
    </row>
    <row r="52" spans="2:6">
      <c r="B52" s="249"/>
      <c r="C52" s="249"/>
      <c r="D52" s="249"/>
      <c r="E52" s="249"/>
      <c r="F52" s="249"/>
    </row>
    <row r="53" spans="2:6">
      <c r="B53" s="249"/>
      <c r="C53" s="249"/>
      <c r="D53" s="249"/>
      <c r="E53" s="249"/>
      <c r="F53" s="249"/>
    </row>
    <row r="54" spans="2:6">
      <c r="B54" s="249"/>
      <c r="C54" s="249"/>
      <c r="D54" s="249"/>
      <c r="E54" s="249"/>
      <c r="F54" s="249"/>
    </row>
    <row r="55" spans="2:6">
      <c r="B55" s="249"/>
      <c r="C55" s="249"/>
      <c r="D55" s="249"/>
      <c r="E55" s="249"/>
      <c r="F55" s="249"/>
    </row>
    <row r="56" spans="2:6">
      <c r="B56" s="249"/>
      <c r="C56" s="249"/>
      <c r="D56" s="249"/>
      <c r="E56" s="249"/>
      <c r="F56" s="249"/>
    </row>
    <row r="57" spans="2:6">
      <c r="B57" s="249"/>
      <c r="C57" s="249"/>
      <c r="D57" s="249"/>
      <c r="E57" s="249"/>
      <c r="F57" s="249"/>
    </row>
    <row r="58" spans="2:6">
      <c r="B58" s="249"/>
      <c r="C58" s="249"/>
      <c r="D58" s="249"/>
      <c r="E58" s="249"/>
      <c r="F58" s="249"/>
    </row>
    <row r="59" spans="2:6">
      <c r="B59" s="249"/>
      <c r="C59" s="249"/>
      <c r="D59" s="249"/>
      <c r="E59" s="249"/>
      <c r="F59" s="249"/>
    </row>
    <row r="60" spans="2:6">
      <c r="B60" s="249"/>
      <c r="C60" s="249"/>
      <c r="D60" s="249"/>
      <c r="E60" s="249"/>
      <c r="F60" s="249"/>
    </row>
    <row r="61" spans="2:6">
      <c r="B61" s="249"/>
      <c r="C61" s="249"/>
      <c r="D61" s="249"/>
      <c r="E61" s="249"/>
      <c r="F61" s="249"/>
    </row>
    <row r="62" spans="2:6">
      <c r="B62" s="249"/>
      <c r="C62" s="249"/>
      <c r="D62" s="249"/>
      <c r="E62" s="249"/>
      <c r="F62" s="249"/>
    </row>
    <row r="63" spans="2:6">
      <c r="B63" s="249"/>
      <c r="C63" s="249"/>
      <c r="D63" s="249"/>
      <c r="E63" s="249"/>
      <c r="F63" s="249"/>
    </row>
    <row r="64" spans="2:6">
      <c r="B64" s="249"/>
      <c r="C64" s="249"/>
      <c r="D64" s="249"/>
      <c r="E64" s="249"/>
      <c r="F64" s="249"/>
    </row>
    <row r="65" spans="2:6">
      <c r="B65" s="249"/>
      <c r="C65" s="249"/>
      <c r="D65" s="249"/>
      <c r="E65" s="249"/>
      <c r="F65" s="249"/>
    </row>
    <row r="66" spans="2:6">
      <c r="B66" s="249"/>
      <c r="C66" s="249"/>
      <c r="D66" s="249"/>
      <c r="E66" s="249"/>
      <c r="F66" s="249"/>
    </row>
    <row r="67" spans="2:6">
      <c r="B67" s="249"/>
      <c r="C67" s="249"/>
      <c r="D67" s="249"/>
      <c r="E67" s="249"/>
      <c r="F67" s="249"/>
    </row>
    <row r="68" spans="2:6">
      <c r="B68" s="249"/>
      <c r="C68" s="249"/>
      <c r="D68" s="249"/>
      <c r="E68" s="249"/>
      <c r="F68" s="249"/>
    </row>
    <row r="69" spans="2:6">
      <c r="B69" s="249"/>
      <c r="C69" s="249"/>
      <c r="D69" s="249"/>
      <c r="E69" s="249"/>
      <c r="F69" s="249"/>
    </row>
    <row r="70" spans="2:6">
      <c r="B70" s="249"/>
      <c r="C70" s="249"/>
      <c r="D70" s="249"/>
      <c r="E70" s="249"/>
      <c r="F70" s="249"/>
    </row>
    <row r="71" spans="2:6">
      <c r="B71" s="249"/>
      <c r="C71" s="249"/>
      <c r="D71" s="249"/>
      <c r="E71" s="249"/>
      <c r="F71" s="249"/>
    </row>
    <row r="72" spans="2:6">
      <c r="B72" s="249"/>
      <c r="C72" s="249"/>
      <c r="D72" s="249"/>
      <c r="E72" s="249"/>
      <c r="F72" s="249"/>
    </row>
    <row r="73" spans="2:6">
      <c r="B73" s="249"/>
      <c r="C73" s="249"/>
      <c r="D73" s="249"/>
      <c r="E73" s="249"/>
      <c r="F73" s="249"/>
    </row>
    <row r="74" spans="2:6">
      <c r="B74" s="249"/>
      <c r="C74" s="249"/>
      <c r="D74" s="249"/>
      <c r="E74" s="249"/>
      <c r="F74" s="249"/>
    </row>
    <row r="75" spans="2:6">
      <c r="B75" s="249"/>
      <c r="C75" s="249"/>
      <c r="D75" s="249"/>
      <c r="E75" s="249"/>
      <c r="F75" s="249"/>
    </row>
    <row r="76" spans="2:6">
      <c r="B76" s="249"/>
      <c r="C76" s="249"/>
      <c r="D76" s="249"/>
      <c r="E76" s="249"/>
      <c r="F76" s="249"/>
    </row>
    <row r="77" spans="2:6">
      <c r="B77" s="249"/>
      <c r="C77" s="249"/>
      <c r="D77" s="249"/>
      <c r="E77" s="249"/>
      <c r="F77" s="249"/>
    </row>
    <row r="78" spans="2:6">
      <c r="B78" s="249"/>
      <c r="C78" s="249"/>
      <c r="D78" s="249"/>
      <c r="E78" s="249"/>
      <c r="F78" s="249"/>
    </row>
    <row r="79" spans="2:6">
      <c r="B79" s="249"/>
      <c r="C79" s="249"/>
      <c r="D79" s="249"/>
      <c r="E79" s="249"/>
      <c r="F79" s="249"/>
    </row>
    <row r="80" spans="2:6" ht="36.75" customHeight="1">
      <c r="B80" s="249"/>
      <c r="C80" s="249"/>
      <c r="D80" s="249"/>
      <c r="E80" s="249"/>
      <c r="F80" s="249"/>
    </row>
    <row r="81" spans="2:6">
      <c r="B81" s="249" t="s">
        <v>60</v>
      </c>
      <c r="C81" s="249"/>
      <c r="D81" s="249"/>
      <c r="E81" s="249"/>
      <c r="F81" s="249"/>
    </row>
    <row r="82" spans="2:6">
      <c r="B82" s="249"/>
      <c r="C82" s="249"/>
      <c r="D82" s="249"/>
      <c r="E82" s="249"/>
      <c r="F82" s="249"/>
    </row>
    <row r="83" spans="2:6">
      <c r="B83" s="249"/>
      <c r="C83" s="249"/>
      <c r="D83" s="249"/>
      <c r="E83" s="249"/>
      <c r="F83" s="249"/>
    </row>
    <row r="84" spans="2:6">
      <c r="B84" s="249"/>
      <c r="C84" s="249"/>
      <c r="D84" s="249"/>
      <c r="E84" s="249"/>
      <c r="F84" s="249"/>
    </row>
    <row r="85" spans="2:6">
      <c r="B85" s="249"/>
      <c r="C85" s="249"/>
      <c r="D85" s="249"/>
      <c r="E85" s="249"/>
      <c r="F85" s="249"/>
    </row>
    <row r="86" spans="2:6">
      <c r="B86" s="249"/>
      <c r="C86" s="249"/>
      <c r="D86" s="249"/>
      <c r="E86" s="249"/>
      <c r="F86" s="249"/>
    </row>
    <row r="87" spans="2:6">
      <c r="B87" s="249"/>
      <c r="C87" s="249"/>
      <c r="D87" s="249"/>
      <c r="E87" s="249"/>
      <c r="F87" s="249"/>
    </row>
    <row r="88" spans="2:6">
      <c r="B88" s="249"/>
      <c r="C88" s="249"/>
      <c r="D88" s="249"/>
      <c r="E88" s="249"/>
      <c r="F88" s="249"/>
    </row>
    <row r="89" spans="2:6">
      <c r="B89" s="249"/>
      <c r="C89" s="249"/>
      <c r="D89" s="249"/>
      <c r="E89" s="249"/>
      <c r="F89" s="249"/>
    </row>
    <row r="90" spans="2:6">
      <c r="B90" s="249"/>
      <c r="C90" s="249"/>
      <c r="D90" s="249"/>
      <c r="E90" s="249"/>
      <c r="F90" s="249"/>
    </row>
    <row r="91" spans="2:6">
      <c r="B91" s="249"/>
      <c r="C91" s="249"/>
      <c r="D91" s="249"/>
      <c r="E91" s="249"/>
      <c r="F91" s="249"/>
    </row>
    <row r="92" spans="2:6">
      <c r="B92" s="249"/>
      <c r="C92" s="249"/>
      <c r="D92" s="249"/>
      <c r="E92" s="249"/>
      <c r="F92" s="249"/>
    </row>
    <row r="93" spans="2:6">
      <c r="B93" s="249"/>
      <c r="C93" s="249"/>
      <c r="D93" s="249"/>
      <c r="E93" s="249"/>
      <c r="F93" s="249"/>
    </row>
    <row r="94" spans="2:6">
      <c r="B94" s="249"/>
      <c r="C94" s="249"/>
      <c r="D94" s="249"/>
      <c r="E94" s="249"/>
      <c r="F94" s="249"/>
    </row>
    <row r="95" spans="2:6">
      <c r="B95" s="249"/>
      <c r="C95" s="249"/>
      <c r="D95" s="249"/>
      <c r="E95" s="249"/>
      <c r="F95" s="249"/>
    </row>
    <row r="96" spans="2:6">
      <c r="B96" s="249"/>
      <c r="C96" s="249"/>
      <c r="D96" s="249"/>
      <c r="E96" s="249"/>
      <c r="F96" s="249"/>
    </row>
    <row r="97" spans="2:6">
      <c r="B97" s="249"/>
      <c r="C97" s="249"/>
      <c r="D97" s="249"/>
      <c r="E97" s="249"/>
      <c r="F97" s="249"/>
    </row>
    <row r="98" spans="2:6">
      <c r="B98" s="249"/>
      <c r="C98" s="249"/>
      <c r="D98" s="249"/>
      <c r="E98" s="249"/>
      <c r="F98" s="249"/>
    </row>
    <row r="99" spans="2:6">
      <c r="B99" s="249"/>
      <c r="C99" s="249"/>
      <c r="D99" s="249"/>
      <c r="E99" s="249"/>
      <c r="F99" s="249"/>
    </row>
    <row r="100" spans="2:6">
      <c r="B100" s="249"/>
      <c r="C100" s="249"/>
      <c r="D100" s="249"/>
      <c r="E100" s="249"/>
      <c r="F100" s="249"/>
    </row>
    <row r="101" spans="2:6">
      <c r="B101" s="249"/>
      <c r="C101" s="249"/>
      <c r="D101" s="249"/>
      <c r="E101" s="249"/>
      <c r="F101" s="249"/>
    </row>
    <row r="102" spans="2:6">
      <c r="B102" s="249"/>
      <c r="C102" s="249"/>
      <c r="D102" s="249"/>
      <c r="E102" s="249"/>
      <c r="F102" s="249"/>
    </row>
    <row r="103" spans="2:6">
      <c r="B103" s="249"/>
      <c r="C103" s="249"/>
      <c r="D103" s="249"/>
      <c r="E103" s="249"/>
      <c r="F103" s="249"/>
    </row>
    <row r="104" spans="2:6">
      <c r="B104" s="249"/>
      <c r="C104" s="249"/>
      <c r="D104" s="249"/>
      <c r="E104" s="249"/>
      <c r="F104" s="249"/>
    </row>
    <row r="105" spans="2:6">
      <c r="B105" s="249"/>
      <c r="C105" s="249"/>
      <c r="D105" s="249"/>
      <c r="E105" s="249"/>
      <c r="F105" s="249"/>
    </row>
    <row r="106" spans="2:6">
      <c r="B106" s="249"/>
      <c r="C106" s="249"/>
      <c r="D106" s="249"/>
      <c r="E106" s="249"/>
      <c r="F106" s="249"/>
    </row>
    <row r="107" spans="2:6">
      <c r="B107" s="249"/>
      <c r="C107" s="249"/>
      <c r="D107" s="249"/>
      <c r="E107" s="249"/>
      <c r="F107" s="249"/>
    </row>
    <row r="108" spans="2:6">
      <c r="B108" s="249"/>
      <c r="C108" s="249"/>
      <c r="D108" s="249"/>
      <c r="E108" s="249"/>
      <c r="F108" s="249"/>
    </row>
    <row r="109" spans="2:6">
      <c r="B109" s="249"/>
      <c r="C109" s="249"/>
      <c r="D109" s="249"/>
      <c r="E109" s="249"/>
      <c r="F109" s="249"/>
    </row>
    <row r="110" spans="2:6">
      <c r="B110" s="249"/>
      <c r="C110" s="249"/>
      <c r="D110" s="249"/>
      <c r="E110" s="249"/>
      <c r="F110" s="249"/>
    </row>
    <row r="111" spans="2:6">
      <c r="B111" s="249"/>
      <c r="C111" s="249"/>
      <c r="D111" s="249"/>
      <c r="E111" s="249"/>
      <c r="F111" s="249"/>
    </row>
    <row r="112" spans="2:6">
      <c r="B112" s="249"/>
      <c r="C112" s="249"/>
      <c r="D112" s="249"/>
      <c r="E112" s="249"/>
      <c r="F112" s="249"/>
    </row>
    <row r="113" spans="2:6">
      <c r="B113" s="249"/>
      <c r="C113" s="249"/>
      <c r="D113" s="249"/>
      <c r="E113" s="249"/>
      <c r="F113" s="249"/>
    </row>
    <row r="114" spans="2:6">
      <c r="B114" s="249"/>
      <c r="C114" s="249"/>
      <c r="D114" s="249"/>
      <c r="E114" s="249"/>
      <c r="F114" s="249"/>
    </row>
    <row r="115" spans="2:6">
      <c r="B115" s="249"/>
      <c r="C115" s="249"/>
      <c r="D115" s="249"/>
      <c r="E115" s="249"/>
      <c r="F115" s="249"/>
    </row>
    <row r="116" spans="2:6">
      <c r="B116" s="249"/>
      <c r="C116" s="249"/>
      <c r="D116" s="249"/>
      <c r="E116" s="249"/>
      <c r="F116" s="249"/>
    </row>
    <row r="117" spans="2:6">
      <c r="B117" s="249"/>
      <c r="C117" s="249"/>
      <c r="D117" s="249"/>
      <c r="E117" s="249"/>
      <c r="F117" s="249"/>
    </row>
    <row r="118" spans="2:6">
      <c r="B118" s="249"/>
      <c r="C118" s="249"/>
      <c r="D118" s="249"/>
      <c r="E118" s="249"/>
      <c r="F118" s="249"/>
    </row>
    <row r="119" spans="2:6">
      <c r="B119" s="249"/>
      <c r="C119" s="249"/>
      <c r="D119" s="249"/>
      <c r="E119" s="249"/>
      <c r="F119" s="249"/>
    </row>
    <row r="120" spans="2:6">
      <c r="B120" s="249"/>
      <c r="C120" s="249"/>
      <c r="D120" s="249"/>
      <c r="E120" s="249"/>
      <c r="F120" s="249"/>
    </row>
    <row r="121" spans="2:6">
      <c r="B121" s="249"/>
      <c r="C121" s="249"/>
      <c r="D121" s="249"/>
      <c r="E121" s="249"/>
      <c r="F121" s="249"/>
    </row>
    <row r="122" spans="2:6">
      <c r="B122" s="249"/>
      <c r="C122" s="249"/>
      <c r="D122" s="249"/>
      <c r="E122" s="249"/>
      <c r="F122" s="249"/>
    </row>
    <row r="123" spans="2:6">
      <c r="B123" s="249"/>
      <c r="C123" s="249"/>
      <c r="D123" s="249"/>
      <c r="E123" s="249"/>
      <c r="F123" s="249"/>
    </row>
    <row r="124" spans="2:6">
      <c r="B124" s="249"/>
      <c r="C124" s="249"/>
      <c r="D124" s="249"/>
      <c r="E124" s="249"/>
      <c r="F124" s="249"/>
    </row>
    <row r="125" spans="2:6">
      <c r="B125" s="249"/>
      <c r="C125" s="249"/>
      <c r="D125" s="249"/>
      <c r="E125" s="249"/>
      <c r="F125" s="249"/>
    </row>
    <row r="126" spans="2:6">
      <c r="B126" s="249"/>
      <c r="C126" s="249"/>
      <c r="D126" s="249"/>
      <c r="E126" s="249"/>
      <c r="F126" s="249"/>
    </row>
    <row r="127" spans="2:6">
      <c r="B127" s="249"/>
      <c r="C127" s="249"/>
      <c r="D127" s="249"/>
      <c r="E127" s="249"/>
      <c r="F127" s="249"/>
    </row>
    <row r="128" spans="2:6">
      <c r="B128" s="249"/>
      <c r="C128" s="249"/>
      <c r="D128" s="249"/>
      <c r="E128" s="249"/>
      <c r="F128" s="249"/>
    </row>
    <row r="129" spans="2:6">
      <c r="B129" s="249"/>
      <c r="C129" s="249"/>
      <c r="D129" s="249"/>
      <c r="E129" s="249"/>
      <c r="F129" s="249"/>
    </row>
    <row r="130" spans="2:6">
      <c r="B130" s="249"/>
      <c r="C130" s="249"/>
      <c r="D130" s="249"/>
      <c r="E130" s="249"/>
      <c r="F130" s="249"/>
    </row>
    <row r="131" spans="2:6">
      <c r="B131" s="249"/>
      <c r="C131" s="249"/>
      <c r="D131" s="249"/>
      <c r="E131" s="249"/>
      <c r="F131" s="249"/>
    </row>
    <row r="132" spans="2:6">
      <c r="B132" s="249"/>
      <c r="C132" s="249"/>
      <c r="D132" s="249"/>
      <c r="E132" s="249"/>
      <c r="F132" s="249"/>
    </row>
    <row r="133" spans="2:6">
      <c r="B133" s="249"/>
      <c r="C133" s="249"/>
      <c r="D133" s="249"/>
      <c r="E133" s="249"/>
      <c r="F133" s="249"/>
    </row>
    <row r="134" spans="2:6">
      <c r="B134" s="249"/>
      <c r="C134" s="249"/>
      <c r="D134" s="249"/>
      <c r="E134" s="249"/>
      <c r="F134" s="249"/>
    </row>
    <row r="135" spans="2:6">
      <c r="B135" s="249"/>
      <c r="C135" s="249"/>
      <c r="D135" s="249"/>
      <c r="E135" s="249"/>
      <c r="F135" s="249"/>
    </row>
    <row r="136" spans="2:6">
      <c r="B136" s="249"/>
      <c r="C136" s="249"/>
      <c r="D136" s="249"/>
      <c r="E136" s="249"/>
      <c r="F136" s="249"/>
    </row>
    <row r="137" spans="2:6">
      <c r="B137" s="249" t="s">
        <v>59</v>
      </c>
      <c r="C137" s="249"/>
      <c r="D137" s="249"/>
      <c r="E137" s="249"/>
      <c r="F137" s="249"/>
    </row>
    <row r="138" spans="2:6">
      <c r="B138" s="249"/>
      <c r="C138" s="249"/>
      <c r="D138" s="249"/>
      <c r="E138" s="249"/>
      <c r="F138" s="249"/>
    </row>
    <row r="139" spans="2:6">
      <c r="B139" s="249"/>
      <c r="C139" s="249"/>
      <c r="D139" s="249"/>
      <c r="E139" s="249"/>
      <c r="F139" s="249"/>
    </row>
    <row r="140" spans="2:6">
      <c r="B140" s="249"/>
      <c r="C140" s="249"/>
      <c r="D140" s="249"/>
      <c r="E140" s="249"/>
      <c r="F140" s="249"/>
    </row>
    <row r="141" spans="2:6">
      <c r="B141" s="249"/>
      <c r="C141" s="249"/>
      <c r="D141" s="249"/>
      <c r="E141" s="249"/>
      <c r="F141" s="249"/>
    </row>
    <row r="142" spans="2:6">
      <c r="B142" s="249"/>
      <c r="C142" s="249"/>
      <c r="D142" s="249"/>
      <c r="E142" s="249"/>
      <c r="F142" s="249"/>
    </row>
    <row r="143" spans="2:6">
      <c r="B143" s="249"/>
      <c r="C143" s="249"/>
      <c r="D143" s="249"/>
      <c r="E143" s="249"/>
      <c r="F143" s="249"/>
    </row>
    <row r="144" spans="2:6">
      <c r="B144" s="249"/>
      <c r="C144" s="249"/>
      <c r="D144" s="249"/>
      <c r="E144" s="249"/>
      <c r="F144" s="249"/>
    </row>
    <row r="145" spans="2:6">
      <c r="B145" s="249"/>
      <c r="C145" s="249"/>
      <c r="D145" s="249"/>
      <c r="E145" s="249"/>
      <c r="F145" s="249"/>
    </row>
    <row r="146" spans="2:6">
      <c r="B146" s="249"/>
      <c r="C146" s="249"/>
      <c r="D146" s="249"/>
      <c r="E146" s="249"/>
      <c r="F146" s="249"/>
    </row>
    <row r="147" spans="2:6">
      <c r="B147" s="249"/>
      <c r="C147" s="249"/>
      <c r="D147" s="249"/>
      <c r="E147" s="249"/>
      <c r="F147" s="249"/>
    </row>
    <row r="148" spans="2:6">
      <c r="B148" s="249"/>
      <c r="C148" s="249"/>
      <c r="D148" s="249"/>
      <c r="E148" s="249"/>
      <c r="F148" s="249"/>
    </row>
    <row r="149" spans="2:6">
      <c r="B149" s="249"/>
      <c r="C149" s="249"/>
      <c r="D149" s="249"/>
      <c r="E149" s="249"/>
      <c r="F149" s="249"/>
    </row>
    <row r="150" spans="2:6">
      <c r="B150" s="249"/>
      <c r="C150" s="249"/>
      <c r="D150" s="249"/>
      <c r="E150" s="249"/>
      <c r="F150" s="249"/>
    </row>
    <row r="151" spans="2:6">
      <c r="B151" s="249"/>
      <c r="C151" s="249"/>
      <c r="D151" s="249"/>
      <c r="E151" s="249"/>
      <c r="F151" s="249"/>
    </row>
    <row r="152" spans="2:6">
      <c r="B152" s="249"/>
      <c r="C152" s="249"/>
      <c r="D152" s="249"/>
      <c r="E152" s="249"/>
      <c r="F152" s="249"/>
    </row>
    <row r="153" spans="2:6">
      <c r="B153" s="249"/>
      <c r="C153" s="249"/>
      <c r="D153" s="249"/>
      <c r="E153" s="249"/>
      <c r="F153" s="249"/>
    </row>
    <row r="154" spans="2:6">
      <c r="B154" s="249"/>
      <c r="C154" s="249"/>
      <c r="D154" s="249"/>
      <c r="E154" s="249"/>
      <c r="F154" s="249"/>
    </row>
    <row r="155" spans="2:6">
      <c r="B155" s="249"/>
      <c r="C155" s="249"/>
      <c r="D155" s="249"/>
      <c r="E155" s="249"/>
      <c r="F155" s="249"/>
    </row>
    <row r="156" spans="2:6">
      <c r="B156" s="249"/>
      <c r="C156" s="249"/>
      <c r="D156" s="249"/>
      <c r="E156" s="249"/>
      <c r="F156" s="249"/>
    </row>
    <row r="157" spans="2:6">
      <c r="B157" s="249"/>
      <c r="C157" s="249"/>
      <c r="D157" s="249"/>
      <c r="E157" s="249"/>
      <c r="F157" s="249"/>
    </row>
    <row r="158" spans="2:6">
      <c r="B158" s="249"/>
      <c r="C158" s="249"/>
      <c r="D158" s="249"/>
      <c r="E158" s="249"/>
      <c r="F158" s="249"/>
    </row>
    <row r="159" spans="2:6">
      <c r="B159" s="249"/>
      <c r="C159" s="249"/>
      <c r="D159" s="249"/>
      <c r="E159" s="249"/>
      <c r="F159" s="249"/>
    </row>
    <row r="160" spans="2:6">
      <c r="B160" s="249"/>
      <c r="C160" s="249"/>
      <c r="D160" s="249"/>
      <c r="E160" s="249"/>
      <c r="F160" s="249"/>
    </row>
    <row r="161" spans="2:6">
      <c r="B161" s="249"/>
      <c r="C161" s="249"/>
      <c r="D161" s="249"/>
      <c r="E161" s="249"/>
      <c r="F161" s="249"/>
    </row>
    <row r="162" spans="2:6">
      <c r="B162" s="249"/>
      <c r="C162" s="249"/>
      <c r="D162" s="249"/>
      <c r="E162" s="249"/>
      <c r="F162" s="249"/>
    </row>
    <row r="163" spans="2:6">
      <c r="B163" s="249"/>
      <c r="C163" s="249"/>
      <c r="D163" s="249"/>
      <c r="E163" s="249"/>
      <c r="F163" s="249"/>
    </row>
    <row r="164" spans="2:6">
      <c r="B164" s="249"/>
      <c r="C164" s="249"/>
      <c r="D164" s="249"/>
      <c r="E164" s="249"/>
      <c r="F164" s="249"/>
    </row>
    <row r="165" spans="2:6">
      <c r="B165" s="249"/>
      <c r="C165" s="249"/>
      <c r="D165" s="249"/>
      <c r="E165" s="249"/>
      <c r="F165" s="249"/>
    </row>
    <row r="166" spans="2:6">
      <c r="B166" s="249"/>
      <c r="C166" s="249"/>
      <c r="D166" s="249"/>
      <c r="E166" s="249"/>
      <c r="F166" s="249"/>
    </row>
    <row r="167" spans="2:6">
      <c r="B167" s="249"/>
      <c r="C167" s="249"/>
      <c r="D167" s="249"/>
      <c r="E167" s="249"/>
      <c r="F167" s="249"/>
    </row>
    <row r="168" spans="2:6">
      <c r="B168" s="249"/>
      <c r="C168" s="249"/>
      <c r="D168" s="249"/>
      <c r="E168" s="249"/>
      <c r="F168" s="249"/>
    </row>
    <row r="169" spans="2:6">
      <c r="B169" s="249"/>
      <c r="C169" s="249"/>
      <c r="D169" s="249"/>
      <c r="E169" s="249"/>
      <c r="F169" s="249"/>
    </row>
    <row r="170" spans="2:6">
      <c r="B170" s="249"/>
      <c r="C170" s="249"/>
      <c r="D170" s="249"/>
      <c r="E170" s="249"/>
      <c r="F170" s="249"/>
    </row>
    <row r="171" spans="2:6">
      <c r="B171" s="249"/>
      <c r="C171" s="249"/>
      <c r="D171" s="249"/>
      <c r="E171" s="249"/>
      <c r="F171" s="249"/>
    </row>
    <row r="172" spans="2:6">
      <c r="B172" s="249"/>
      <c r="C172" s="249"/>
      <c r="D172" s="249"/>
      <c r="E172" s="249"/>
      <c r="F172" s="249"/>
    </row>
    <row r="173" spans="2:6">
      <c r="B173" s="249"/>
      <c r="C173" s="249"/>
      <c r="D173" s="249"/>
      <c r="E173" s="249"/>
      <c r="F173" s="249"/>
    </row>
    <row r="174" spans="2:6">
      <c r="B174" s="249"/>
      <c r="C174" s="249"/>
      <c r="D174" s="249"/>
      <c r="E174" s="249"/>
      <c r="F174" s="249"/>
    </row>
    <row r="175" spans="2:6">
      <c r="B175" s="249"/>
      <c r="C175" s="249"/>
      <c r="D175" s="249"/>
      <c r="E175" s="249"/>
      <c r="F175" s="249"/>
    </row>
    <row r="176" spans="2:6">
      <c r="B176" s="249"/>
      <c r="C176" s="249"/>
      <c r="D176" s="249"/>
      <c r="E176" s="249"/>
      <c r="F176" s="249"/>
    </row>
    <row r="177" spans="2:6">
      <c r="B177" s="249"/>
      <c r="C177" s="249"/>
      <c r="D177" s="249"/>
      <c r="E177" s="249"/>
      <c r="F177" s="249"/>
    </row>
    <row r="178" spans="2:6">
      <c r="B178" s="249"/>
      <c r="C178" s="249"/>
      <c r="D178" s="249"/>
      <c r="E178" s="249"/>
      <c r="F178" s="249"/>
    </row>
    <row r="179" spans="2:6">
      <c r="B179" s="249"/>
      <c r="C179" s="249"/>
      <c r="D179" s="249"/>
      <c r="E179" s="249"/>
      <c r="F179" s="249"/>
    </row>
    <row r="180" spans="2:6">
      <c r="B180" s="249"/>
      <c r="C180" s="249"/>
      <c r="D180" s="249"/>
      <c r="E180" s="249"/>
      <c r="F180" s="249"/>
    </row>
    <row r="181" spans="2:6">
      <c r="B181" s="249"/>
      <c r="C181" s="249"/>
      <c r="D181" s="249"/>
      <c r="E181" s="249"/>
      <c r="F181" s="249"/>
    </row>
    <row r="182" spans="2:6">
      <c r="B182" s="249"/>
      <c r="C182" s="249"/>
      <c r="D182" s="249"/>
      <c r="E182" s="249"/>
      <c r="F182" s="249"/>
    </row>
    <row r="183" spans="2:6">
      <c r="B183" s="249"/>
      <c r="C183" s="249"/>
      <c r="D183" s="249"/>
      <c r="E183" s="249"/>
      <c r="F183" s="249"/>
    </row>
    <row r="184" spans="2:6">
      <c r="B184" s="249"/>
      <c r="C184" s="249"/>
      <c r="D184" s="249"/>
      <c r="E184" s="249"/>
      <c r="F184" s="249"/>
    </row>
    <row r="185" spans="2:6">
      <c r="B185" s="249"/>
      <c r="C185" s="249"/>
      <c r="D185" s="249"/>
      <c r="E185" s="249"/>
      <c r="F185" s="249"/>
    </row>
    <row r="186" spans="2:6">
      <c r="B186" s="249"/>
      <c r="C186" s="249"/>
      <c r="D186" s="249"/>
      <c r="E186" s="249"/>
      <c r="F186" s="249"/>
    </row>
    <row r="187" spans="2:6">
      <c r="B187" s="249"/>
      <c r="C187" s="249"/>
      <c r="D187" s="249"/>
      <c r="E187" s="249"/>
      <c r="F187" s="249"/>
    </row>
    <row r="188" spans="2:6">
      <c r="B188" s="249"/>
      <c r="C188" s="249"/>
      <c r="D188" s="249"/>
      <c r="E188" s="249"/>
      <c r="F188" s="249"/>
    </row>
    <row r="189" spans="2:6">
      <c r="B189" s="249"/>
      <c r="C189" s="249"/>
      <c r="D189" s="249"/>
      <c r="E189" s="249"/>
      <c r="F189" s="249"/>
    </row>
    <row r="190" spans="2:6">
      <c r="B190" s="249"/>
      <c r="C190" s="249"/>
      <c r="D190" s="249"/>
      <c r="E190" s="249"/>
      <c r="F190" s="249"/>
    </row>
    <row r="191" spans="2:6">
      <c r="B191" s="249"/>
      <c r="C191" s="249"/>
      <c r="D191" s="249"/>
      <c r="E191" s="249"/>
      <c r="F191" s="249"/>
    </row>
    <row r="192" spans="2:6">
      <c r="B192" s="249" t="s">
        <v>130</v>
      </c>
      <c r="C192" s="249"/>
      <c r="D192" s="249"/>
      <c r="E192" s="249"/>
      <c r="F192" s="249"/>
    </row>
    <row r="193" spans="2:6">
      <c r="B193" s="249"/>
      <c r="C193" s="249"/>
      <c r="D193" s="249"/>
      <c r="E193" s="249"/>
      <c r="F193" s="249"/>
    </row>
    <row r="194" spans="2:6">
      <c r="B194" s="249"/>
      <c r="C194" s="249"/>
      <c r="D194" s="249"/>
      <c r="E194" s="249"/>
      <c r="F194" s="249"/>
    </row>
    <row r="195" spans="2:6">
      <c r="B195" s="249"/>
      <c r="C195" s="249"/>
      <c r="D195" s="249"/>
      <c r="E195" s="249"/>
      <c r="F195" s="249"/>
    </row>
    <row r="196" spans="2:6">
      <c r="B196" s="249"/>
      <c r="C196" s="249"/>
      <c r="D196" s="249"/>
      <c r="E196" s="249"/>
      <c r="F196" s="249"/>
    </row>
    <row r="197" spans="2:6">
      <c r="B197" s="249"/>
      <c r="C197" s="249"/>
      <c r="D197" s="249"/>
      <c r="E197" s="249"/>
      <c r="F197" s="249"/>
    </row>
    <row r="198" spans="2:6">
      <c r="B198" s="249"/>
      <c r="C198" s="249"/>
      <c r="D198" s="249"/>
      <c r="E198" s="249"/>
      <c r="F198" s="249"/>
    </row>
    <row r="199" spans="2:6">
      <c r="B199" s="249"/>
      <c r="C199" s="249"/>
      <c r="D199" s="249"/>
      <c r="E199" s="249"/>
      <c r="F199" s="249"/>
    </row>
    <row r="200" spans="2:6">
      <c r="B200" s="249"/>
      <c r="C200" s="249"/>
      <c r="D200" s="249"/>
      <c r="E200" s="249"/>
      <c r="F200" s="249"/>
    </row>
    <row r="201" spans="2:6">
      <c r="B201" s="249"/>
      <c r="C201" s="249"/>
      <c r="D201" s="249"/>
      <c r="E201" s="249"/>
      <c r="F201" s="249"/>
    </row>
    <row r="202" spans="2:6">
      <c r="B202" s="249"/>
      <c r="C202" s="249"/>
      <c r="D202" s="249"/>
      <c r="E202" s="249"/>
      <c r="F202" s="249"/>
    </row>
    <row r="203" spans="2:6">
      <c r="B203" s="249"/>
      <c r="C203" s="249"/>
      <c r="D203" s="249"/>
      <c r="E203" s="249"/>
      <c r="F203" s="249"/>
    </row>
    <row r="204" spans="2:6">
      <c r="B204" s="249"/>
      <c r="C204" s="249"/>
      <c r="D204" s="249"/>
      <c r="E204" s="249"/>
      <c r="F204" s="249"/>
    </row>
    <row r="205" spans="2:6">
      <c r="B205" s="249"/>
      <c r="C205" s="249"/>
      <c r="D205" s="249"/>
      <c r="E205" s="249"/>
      <c r="F205" s="249"/>
    </row>
    <row r="206" spans="2:6">
      <c r="B206" s="249"/>
      <c r="C206" s="249"/>
      <c r="D206" s="249"/>
      <c r="E206" s="249"/>
      <c r="F206" s="249"/>
    </row>
    <row r="207" spans="2:6">
      <c r="B207" s="249"/>
      <c r="C207" s="249"/>
      <c r="D207" s="249"/>
      <c r="E207" s="249"/>
      <c r="F207" s="249"/>
    </row>
    <row r="208" spans="2:6">
      <c r="B208" s="249"/>
      <c r="C208" s="249"/>
      <c r="D208" s="249"/>
      <c r="E208" s="249"/>
      <c r="F208" s="249"/>
    </row>
    <row r="209" spans="2:6">
      <c r="B209" s="249"/>
      <c r="C209" s="249"/>
      <c r="D209" s="249"/>
      <c r="E209" s="249"/>
      <c r="F209" s="249"/>
    </row>
    <row r="210" spans="2:6">
      <c r="B210" s="249"/>
      <c r="C210" s="249"/>
      <c r="D210" s="249"/>
      <c r="E210" s="249"/>
      <c r="F210" s="249"/>
    </row>
    <row r="211" spans="2:6">
      <c r="B211" s="249"/>
      <c r="C211" s="249"/>
      <c r="D211" s="249"/>
      <c r="E211" s="249"/>
      <c r="F211" s="249"/>
    </row>
    <row r="212" spans="2:6">
      <c r="B212" s="249"/>
      <c r="C212" s="249"/>
      <c r="D212" s="249"/>
      <c r="E212" s="249"/>
      <c r="F212" s="249"/>
    </row>
    <row r="213" spans="2:6">
      <c r="B213" s="249"/>
      <c r="C213" s="249"/>
      <c r="D213" s="249"/>
      <c r="E213" s="249"/>
      <c r="F213" s="249"/>
    </row>
    <row r="214" spans="2:6">
      <c r="B214" s="249"/>
      <c r="C214" s="249"/>
      <c r="D214" s="249"/>
      <c r="E214" s="249"/>
      <c r="F214" s="249"/>
    </row>
    <row r="215" spans="2:6">
      <c r="B215" s="249"/>
      <c r="C215" s="249"/>
      <c r="D215" s="249"/>
      <c r="E215" s="249"/>
      <c r="F215" s="249"/>
    </row>
    <row r="216" spans="2:6">
      <c r="B216" s="249"/>
      <c r="C216" s="249"/>
      <c r="D216" s="249"/>
      <c r="E216" s="249"/>
      <c r="F216" s="249"/>
    </row>
    <row r="217" spans="2:6">
      <c r="B217" s="249"/>
      <c r="C217" s="249"/>
      <c r="D217" s="249"/>
      <c r="E217" s="249"/>
      <c r="F217" s="249"/>
    </row>
    <row r="218" spans="2:6">
      <c r="B218" s="249"/>
      <c r="C218" s="249"/>
      <c r="D218" s="249"/>
      <c r="E218" s="249"/>
      <c r="F218" s="249"/>
    </row>
    <row r="219" spans="2:6">
      <c r="B219" s="249"/>
      <c r="C219" s="249"/>
      <c r="D219" s="249"/>
      <c r="E219" s="249"/>
      <c r="F219" s="249"/>
    </row>
    <row r="220" spans="2:6">
      <c r="B220" s="249"/>
      <c r="C220" s="249"/>
      <c r="D220" s="249"/>
      <c r="E220" s="249"/>
      <c r="F220" s="249"/>
    </row>
    <row r="221" spans="2:6">
      <c r="B221" s="249"/>
      <c r="C221" s="249"/>
      <c r="D221" s="249"/>
      <c r="E221" s="249"/>
      <c r="F221" s="249"/>
    </row>
    <row r="222" spans="2:6">
      <c r="B222" s="249"/>
      <c r="C222" s="249"/>
      <c r="D222" s="249"/>
      <c r="E222" s="249"/>
      <c r="F222" s="249"/>
    </row>
    <row r="223" spans="2:6">
      <c r="B223" s="249"/>
      <c r="C223" s="249"/>
      <c r="D223" s="249"/>
      <c r="E223" s="249"/>
      <c r="F223" s="249"/>
    </row>
    <row r="224" spans="2:6">
      <c r="B224" s="249"/>
      <c r="C224" s="249"/>
      <c r="D224" s="249"/>
      <c r="E224" s="249"/>
      <c r="F224" s="249"/>
    </row>
    <row r="225" spans="2:6">
      <c r="B225" s="249"/>
      <c r="C225" s="249"/>
      <c r="D225" s="249"/>
      <c r="E225" s="249"/>
      <c r="F225" s="249"/>
    </row>
    <row r="226" spans="2:6">
      <c r="B226" s="249"/>
      <c r="C226" s="249"/>
      <c r="D226" s="249"/>
      <c r="E226" s="249"/>
      <c r="F226" s="249"/>
    </row>
    <row r="227" spans="2:6">
      <c r="B227" s="249"/>
      <c r="C227" s="249"/>
      <c r="D227" s="249"/>
      <c r="E227" s="249"/>
      <c r="F227" s="249"/>
    </row>
    <row r="228" spans="2:6">
      <c r="B228" s="249"/>
      <c r="C228" s="249"/>
      <c r="D228" s="249"/>
      <c r="E228" s="249"/>
      <c r="F228" s="249"/>
    </row>
    <row r="229" spans="2:6">
      <c r="B229" s="249"/>
      <c r="C229" s="249"/>
      <c r="D229" s="249"/>
      <c r="E229" s="249"/>
      <c r="F229" s="249"/>
    </row>
    <row r="230" spans="2:6">
      <c r="B230" s="249"/>
      <c r="C230" s="249"/>
      <c r="D230" s="249"/>
      <c r="E230" s="249"/>
      <c r="F230" s="249"/>
    </row>
    <row r="231" spans="2:6">
      <c r="B231" s="249"/>
      <c r="C231" s="249"/>
      <c r="D231" s="249"/>
      <c r="E231" s="249"/>
      <c r="F231" s="249"/>
    </row>
    <row r="232" spans="2:6">
      <c r="B232" s="249"/>
      <c r="C232" s="249"/>
      <c r="D232" s="249"/>
      <c r="E232" s="249"/>
      <c r="F232" s="249"/>
    </row>
    <row r="233" spans="2:6">
      <c r="B233" s="249"/>
      <c r="C233" s="249"/>
      <c r="D233" s="249"/>
      <c r="E233" s="249"/>
      <c r="F233" s="249"/>
    </row>
    <row r="234" spans="2:6">
      <c r="B234" s="249"/>
      <c r="C234" s="249"/>
      <c r="D234" s="249"/>
      <c r="E234" s="249"/>
      <c r="F234" s="249"/>
    </row>
    <row r="235" spans="2:6">
      <c r="B235" s="249"/>
      <c r="C235" s="249"/>
      <c r="D235" s="249"/>
      <c r="E235" s="249"/>
      <c r="F235" s="249"/>
    </row>
    <row r="236" spans="2:6">
      <c r="B236" s="249"/>
      <c r="C236" s="249"/>
      <c r="D236" s="249"/>
      <c r="E236" s="249"/>
      <c r="F236" s="249"/>
    </row>
    <row r="237" spans="2:6">
      <c r="B237" s="249"/>
      <c r="C237" s="249"/>
      <c r="D237" s="249"/>
      <c r="E237" s="249"/>
      <c r="F237" s="249"/>
    </row>
    <row r="238" spans="2:6">
      <c r="B238" s="249"/>
      <c r="C238" s="249"/>
      <c r="D238" s="249"/>
      <c r="E238" s="249"/>
      <c r="F238" s="249"/>
    </row>
    <row r="239" spans="2:6">
      <c r="B239" s="249"/>
      <c r="C239" s="249"/>
      <c r="D239" s="249"/>
      <c r="E239" s="249"/>
      <c r="F239" s="249"/>
    </row>
    <row r="240" spans="2:6">
      <c r="B240" s="249"/>
      <c r="C240" s="249"/>
      <c r="D240" s="249"/>
      <c r="E240" s="249"/>
      <c r="F240" s="249"/>
    </row>
    <row r="241" spans="2:6">
      <c r="B241" s="249"/>
      <c r="C241" s="249"/>
      <c r="D241" s="249"/>
      <c r="E241" s="249"/>
      <c r="F241" s="249"/>
    </row>
    <row r="242" spans="2:6">
      <c r="B242" s="249"/>
      <c r="C242" s="249"/>
      <c r="D242" s="249"/>
      <c r="E242" s="249"/>
      <c r="F242" s="249"/>
    </row>
    <row r="243" spans="2:6">
      <c r="B243" s="249"/>
      <c r="C243" s="249"/>
      <c r="D243" s="249"/>
      <c r="E243" s="249"/>
      <c r="F243" s="249"/>
    </row>
    <row r="244" spans="2:6">
      <c r="B244" s="249"/>
      <c r="C244" s="249"/>
      <c r="D244" s="249"/>
      <c r="E244" s="249"/>
      <c r="F244" s="249"/>
    </row>
    <row r="245" spans="2:6">
      <c r="B245" s="249"/>
      <c r="C245" s="249"/>
      <c r="D245" s="249"/>
      <c r="E245" s="249"/>
      <c r="F245" s="249"/>
    </row>
    <row r="246" spans="2:6">
      <c r="B246" s="249"/>
      <c r="C246" s="249"/>
      <c r="D246" s="249"/>
      <c r="E246" s="249"/>
      <c r="F246" s="249"/>
    </row>
    <row r="247" spans="2:6">
      <c r="B247" s="249" t="s">
        <v>58</v>
      </c>
      <c r="C247" s="249"/>
      <c r="D247" s="249"/>
      <c r="E247" s="249"/>
      <c r="F247" s="249"/>
    </row>
    <row r="248" spans="2:6">
      <c r="B248" s="249"/>
      <c r="C248" s="249"/>
      <c r="D248" s="249"/>
      <c r="E248" s="249"/>
      <c r="F248" s="249"/>
    </row>
    <row r="249" spans="2:6">
      <c r="B249" s="249"/>
      <c r="C249" s="249"/>
      <c r="D249" s="249"/>
      <c r="E249" s="249"/>
      <c r="F249" s="249"/>
    </row>
    <row r="250" spans="2:6">
      <c r="B250" s="249"/>
      <c r="C250" s="249"/>
      <c r="D250" s="249"/>
      <c r="E250" s="249"/>
      <c r="F250" s="249"/>
    </row>
    <row r="251" spans="2:6">
      <c r="B251" s="249"/>
      <c r="C251" s="249"/>
      <c r="D251" s="249"/>
      <c r="E251" s="249"/>
      <c r="F251" s="249"/>
    </row>
    <row r="252" spans="2:6">
      <c r="B252" s="249"/>
      <c r="C252" s="249"/>
      <c r="D252" s="249"/>
      <c r="E252" s="249"/>
      <c r="F252" s="249"/>
    </row>
    <row r="253" spans="2:6">
      <c r="B253" s="249"/>
      <c r="C253" s="249"/>
      <c r="D253" s="249"/>
      <c r="E253" s="249"/>
      <c r="F253" s="249"/>
    </row>
    <row r="254" spans="2:6">
      <c r="B254" s="249"/>
      <c r="C254" s="249"/>
      <c r="D254" s="249"/>
      <c r="E254" s="249"/>
      <c r="F254" s="249"/>
    </row>
    <row r="255" spans="2:6">
      <c r="B255" s="249"/>
      <c r="C255" s="249"/>
      <c r="D255" s="249"/>
      <c r="E255" s="249"/>
      <c r="F255" s="249"/>
    </row>
    <row r="256" spans="2:6">
      <c r="B256" s="249"/>
      <c r="C256" s="249"/>
      <c r="D256" s="249"/>
      <c r="E256" s="249"/>
      <c r="F256" s="249"/>
    </row>
    <row r="257" spans="2:6">
      <c r="B257" s="249"/>
      <c r="C257" s="249"/>
      <c r="D257" s="249"/>
      <c r="E257" s="249"/>
      <c r="F257" s="249"/>
    </row>
    <row r="258" spans="2:6">
      <c r="B258" s="249"/>
      <c r="C258" s="249"/>
      <c r="D258" s="249"/>
      <c r="E258" s="249"/>
      <c r="F258" s="249"/>
    </row>
    <row r="259" spans="2:6">
      <c r="B259" s="249"/>
      <c r="C259" s="249"/>
      <c r="D259" s="249"/>
      <c r="E259" s="249"/>
      <c r="F259" s="249"/>
    </row>
    <row r="260" spans="2:6">
      <c r="B260" s="249"/>
      <c r="C260" s="249"/>
      <c r="D260" s="249"/>
      <c r="E260" s="249"/>
      <c r="F260" s="249"/>
    </row>
    <row r="261" spans="2:6">
      <c r="B261" s="249"/>
      <c r="C261" s="249"/>
      <c r="D261" s="249"/>
      <c r="E261" s="249"/>
      <c r="F261" s="249"/>
    </row>
    <row r="262" spans="2:6">
      <c r="B262" s="249"/>
      <c r="C262" s="249"/>
      <c r="D262" s="249"/>
      <c r="E262" s="249"/>
      <c r="F262" s="249"/>
    </row>
    <row r="263" spans="2:6">
      <c r="B263" s="249"/>
      <c r="C263" s="249"/>
      <c r="D263" s="249"/>
      <c r="E263" s="249"/>
      <c r="F263" s="249"/>
    </row>
    <row r="264" spans="2:6">
      <c r="B264" s="249"/>
      <c r="C264" s="249"/>
      <c r="D264" s="249"/>
      <c r="E264" s="249"/>
      <c r="F264" s="249"/>
    </row>
    <row r="265" spans="2:6">
      <c r="B265" s="249"/>
      <c r="C265" s="249"/>
      <c r="D265" s="249"/>
      <c r="E265" s="249"/>
      <c r="F265" s="249"/>
    </row>
    <row r="266" spans="2:6">
      <c r="B266" s="249"/>
      <c r="C266" s="249"/>
      <c r="D266" s="249"/>
      <c r="E266" s="249"/>
      <c r="F266" s="249"/>
    </row>
    <row r="267" spans="2:6">
      <c r="B267" s="249"/>
      <c r="C267" s="249"/>
      <c r="D267" s="249"/>
      <c r="E267" s="249"/>
      <c r="F267" s="249"/>
    </row>
    <row r="268" spans="2:6">
      <c r="B268" s="249"/>
      <c r="C268" s="249"/>
      <c r="D268" s="249"/>
      <c r="E268" s="249"/>
      <c r="F268" s="249"/>
    </row>
    <row r="269" spans="2:6">
      <c r="B269" s="249"/>
      <c r="C269" s="249"/>
      <c r="D269" s="249"/>
      <c r="E269" s="249"/>
      <c r="F269" s="249"/>
    </row>
    <row r="270" spans="2:6">
      <c r="B270" s="249"/>
      <c r="C270" s="249"/>
      <c r="D270" s="249"/>
      <c r="E270" s="249"/>
      <c r="F270" s="249"/>
    </row>
    <row r="271" spans="2:6">
      <c r="B271" s="249"/>
      <c r="C271" s="249"/>
      <c r="D271" s="249"/>
      <c r="E271" s="249"/>
      <c r="F271" s="249"/>
    </row>
    <row r="272" spans="2:6">
      <c r="B272" s="249"/>
      <c r="C272" s="249"/>
      <c r="D272" s="249"/>
      <c r="E272" s="249"/>
      <c r="F272" s="249"/>
    </row>
    <row r="273" spans="2:6">
      <c r="B273" s="249"/>
      <c r="C273" s="249"/>
      <c r="D273" s="249"/>
      <c r="E273" s="249"/>
      <c r="F273" s="249"/>
    </row>
    <row r="274" spans="2:6">
      <c r="B274" s="249"/>
      <c r="C274" s="249"/>
      <c r="D274" s="249"/>
      <c r="E274" s="249"/>
      <c r="F274" s="249"/>
    </row>
    <row r="275" spans="2:6">
      <c r="B275" s="249"/>
      <c r="C275" s="249"/>
      <c r="D275" s="249"/>
      <c r="E275" s="249"/>
      <c r="F275" s="249"/>
    </row>
    <row r="276" spans="2:6">
      <c r="B276" s="249"/>
      <c r="C276" s="249"/>
      <c r="D276" s="249"/>
      <c r="E276" s="249"/>
      <c r="F276" s="249"/>
    </row>
    <row r="277" spans="2:6">
      <c r="B277" s="249"/>
      <c r="C277" s="249"/>
      <c r="D277" s="249"/>
      <c r="E277" s="249"/>
      <c r="F277" s="249"/>
    </row>
    <row r="278" spans="2:6">
      <c r="B278" s="249"/>
      <c r="C278" s="249"/>
      <c r="D278" s="249"/>
      <c r="E278" s="249"/>
      <c r="F278" s="249"/>
    </row>
    <row r="279" spans="2:6">
      <c r="B279" s="249"/>
      <c r="C279" s="249"/>
      <c r="D279" s="249"/>
      <c r="E279" s="249"/>
      <c r="F279" s="249"/>
    </row>
    <row r="280" spans="2:6">
      <c r="B280" s="249"/>
      <c r="C280" s="249"/>
      <c r="D280" s="249"/>
      <c r="E280" s="249"/>
      <c r="F280" s="249"/>
    </row>
    <row r="281" spans="2:6">
      <c r="B281" s="249"/>
      <c r="C281" s="249"/>
      <c r="D281" s="249"/>
      <c r="E281" s="249"/>
      <c r="F281" s="249"/>
    </row>
    <row r="282" spans="2:6">
      <c r="B282" s="249"/>
      <c r="C282" s="249"/>
      <c r="D282" s="249"/>
      <c r="E282" s="249"/>
      <c r="F282" s="249"/>
    </row>
    <row r="283" spans="2:6">
      <c r="B283" s="249"/>
      <c r="C283" s="249"/>
      <c r="D283" s="249"/>
      <c r="E283" s="249"/>
      <c r="F283" s="249"/>
    </row>
    <row r="284" spans="2:6">
      <c r="B284" s="249"/>
      <c r="C284" s="249"/>
      <c r="D284" s="249"/>
      <c r="E284" s="249"/>
      <c r="F284" s="249"/>
    </row>
    <row r="285" spans="2:6">
      <c r="B285" s="249"/>
      <c r="C285" s="249"/>
      <c r="D285" s="249"/>
      <c r="E285" s="249"/>
      <c r="F285" s="249"/>
    </row>
    <row r="286" spans="2:6">
      <c r="B286" s="249"/>
      <c r="C286" s="249"/>
      <c r="D286" s="249"/>
      <c r="E286" s="249"/>
      <c r="F286" s="249"/>
    </row>
    <row r="287" spans="2:6">
      <c r="B287" s="249"/>
      <c r="C287" s="249"/>
      <c r="D287" s="249"/>
      <c r="E287" s="249"/>
      <c r="F287" s="249"/>
    </row>
    <row r="288" spans="2:6">
      <c r="B288" s="249"/>
      <c r="C288" s="249"/>
      <c r="D288" s="249"/>
      <c r="E288" s="249"/>
      <c r="F288" s="249"/>
    </row>
    <row r="289" spans="2:6">
      <c r="B289" s="249"/>
      <c r="C289" s="249"/>
      <c r="D289" s="249"/>
      <c r="E289" s="249"/>
      <c r="F289" s="249"/>
    </row>
    <row r="290" spans="2:6">
      <c r="B290" s="249"/>
      <c r="C290" s="249"/>
      <c r="D290" s="249"/>
      <c r="E290" s="249"/>
      <c r="F290" s="249"/>
    </row>
    <row r="291" spans="2:6">
      <c r="B291" s="249"/>
      <c r="C291" s="249"/>
      <c r="D291" s="249"/>
      <c r="E291" s="249"/>
      <c r="F291" s="249"/>
    </row>
    <row r="292" spans="2:6">
      <c r="B292" s="249"/>
      <c r="C292" s="249"/>
      <c r="D292" s="249"/>
      <c r="E292" s="249"/>
      <c r="F292" s="249"/>
    </row>
    <row r="293" spans="2:6">
      <c r="B293" s="249"/>
      <c r="C293" s="249"/>
      <c r="D293" s="249"/>
      <c r="E293" s="249"/>
      <c r="F293" s="249"/>
    </row>
    <row r="294" spans="2:6">
      <c r="B294" s="249"/>
      <c r="C294" s="249"/>
      <c r="D294" s="249"/>
      <c r="E294" s="249"/>
      <c r="F294" s="249"/>
    </row>
    <row r="295" spans="2:6">
      <c r="B295" s="249"/>
      <c r="C295" s="249"/>
      <c r="D295" s="249"/>
      <c r="E295" s="249"/>
      <c r="F295" s="249"/>
    </row>
    <row r="296" spans="2:6">
      <c r="B296" s="249" t="s">
        <v>57</v>
      </c>
      <c r="C296" s="249"/>
      <c r="D296" s="249"/>
      <c r="E296" s="249"/>
      <c r="F296" s="249"/>
    </row>
    <row r="297" spans="2:6">
      <c r="B297" s="249"/>
      <c r="C297" s="249"/>
      <c r="D297" s="249"/>
      <c r="E297" s="249"/>
      <c r="F297" s="249"/>
    </row>
    <row r="298" spans="2:6">
      <c r="B298" s="249"/>
      <c r="C298" s="249"/>
      <c r="D298" s="249"/>
      <c r="E298" s="249"/>
      <c r="F298" s="249"/>
    </row>
    <row r="299" spans="2:6">
      <c r="B299" s="249"/>
      <c r="C299" s="249"/>
      <c r="D299" s="249"/>
      <c r="E299" s="249"/>
      <c r="F299" s="249"/>
    </row>
    <row r="300" spans="2:6">
      <c r="B300" s="249"/>
      <c r="C300" s="249"/>
      <c r="D300" s="249"/>
      <c r="E300" s="249"/>
      <c r="F300" s="249"/>
    </row>
    <row r="301" spans="2:6">
      <c r="B301" s="249"/>
      <c r="C301" s="249"/>
      <c r="D301" s="249"/>
      <c r="E301" s="249"/>
      <c r="F301" s="249"/>
    </row>
    <row r="302" spans="2:6">
      <c r="B302" s="249"/>
      <c r="C302" s="249"/>
      <c r="D302" s="249"/>
      <c r="E302" s="249"/>
      <c r="F302" s="249"/>
    </row>
    <row r="303" spans="2:6">
      <c r="B303" s="249"/>
      <c r="C303" s="249"/>
      <c r="D303" s="249"/>
      <c r="E303" s="249"/>
      <c r="F303" s="249"/>
    </row>
    <row r="304" spans="2:6">
      <c r="B304" s="249"/>
      <c r="C304" s="249"/>
      <c r="D304" s="249"/>
      <c r="E304" s="249"/>
      <c r="F304" s="249"/>
    </row>
    <row r="305" spans="2:6">
      <c r="B305" s="249"/>
      <c r="C305" s="249"/>
      <c r="D305" s="249"/>
      <c r="E305" s="249"/>
      <c r="F305" s="249"/>
    </row>
    <row r="306" spans="2:6">
      <c r="B306" s="249"/>
      <c r="C306" s="249"/>
      <c r="D306" s="249"/>
      <c r="E306" s="249"/>
      <c r="F306" s="249"/>
    </row>
    <row r="307" spans="2:6">
      <c r="B307" s="249"/>
      <c r="C307" s="249"/>
      <c r="D307" s="249"/>
      <c r="E307" s="249"/>
      <c r="F307" s="249"/>
    </row>
    <row r="308" spans="2:6">
      <c r="B308" s="249"/>
      <c r="C308" s="249"/>
      <c r="D308" s="249"/>
      <c r="E308" s="249"/>
      <c r="F308" s="249"/>
    </row>
    <row r="309" spans="2:6">
      <c r="B309" s="249"/>
      <c r="C309" s="249"/>
      <c r="D309" s="249"/>
      <c r="E309" s="249"/>
      <c r="F309" s="249"/>
    </row>
    <row r="310" spans="2:6">
      <c r="B310" s="249"/>
      <c r="C310" s="249"/>
      <c r="D310" s="249"/>
      <c r="E310" s="249"/>
      <c r="F310" s="249"/>
    </row>
    <row r="311" spans="2:6">
      <c r="B311" s="249"/>
      <c r="C311" s="249"/>
      <c r="D311" s="249"/>
      <c r="E311" s="249"/>
      <c r="F311" s="249"/>
    </row>
    <row r="312" spans="2:6">
      <c r="B312" s="249"/>
      <c r="C312" s="249"/>
      <c r="D312" s="249"/>
      <c r="E312" s="249"/>
      <c r="F312" s="249"/>
    </row>
    <row r="313" spans="2:6">
      <c r="B313" s="249"/>
      <c r="C313" s="249"/>
      <c r="D313" s="249"/>
      <c r="E313" s="249"/>
      <c r="F313" s="249"/>
    </row>
    <row r="314" spans="2:6">
      <c r="B314" s="249"/>
      <c r="C314" s="249"/>
      <c r="D314" s="249"/>
      <c r="E314" s="249"/>
      <c r="F314" s="249"/>
    </row>
    <row r="315" spans="2:6">
      <c r="B315" s="249"/>
      <c r="C315" s="249"/>
      <c r="D315" s="249"/>
      <c r="E315" s="249"/>
      <c r="F315" s="249"/>
    </row>
    <row r="316" spans="2:6">
      <c r="B316" s="249"/>
      <c r="C316" s="249"/>
      <c r="D316" s="249"/>
      <c r="E316" s="249"/>
      <c r="F316" s="249"/>
    </row>
    <row r="317" spans="2:6">
      <c r="B317" s="249"/>
      <c r="C317" s="249"/>
      <c r="D317" s="249"/>
      <c r="E317" s="249"/>
      <c r="F317" s="249"/>
    </row>
    <row r="318" spans="2:6">
      <c r="B318" s="249"/>
      <c r="C318" s="249"/>
      <c r="D318" s="249"/>
      <c r="E318" s="249"/>
      <c r="F318" s="249"/>
    </row>
    <row r="319" spans="2:6">
      <c r="B319" s="249"/>
      <c r="C319" s="249"/>
      <c r="D319" s="249"/>
      <c r="E319" s="249"/>
      <c r="F319" s="249"/>
    </row>
    <row r="320" spans="2:6">
      <c r="B320" s="249"/>
      <c r="C320" s="249"/>
      <c r="D320" s="249"/>
      <c r="E320" s="249"/>
      <c r="F320" s="249"/>
    </row>
    <row r="321" spans="2:6">
      <c r="B321" s="249"/>
      <c r="C321" s="249"/>
      <c r="D321" s="249"/>
      <c r="E321" s="249"/>
      <c r="F321" s="249"/>
    </row>
    <row r="322" spans="2:6">
      <c r="B322" s="249"/>
      <c r="C322" s="249"/>
      <c r="D322" s="249"/>
      <c r="E322" s="249"/>
      <c r="F322" s="249"/>
    </row>
    <row r="323" spans="2:6">
      <c r="B323" s="249"/>
      <c r="C323" s="249"/>
      <c r="D323" s="249"/>
      <c r="E323" s="249"/>
      <c r="F323" s="249"/>
    </row>
    <row r="324" spans="2:6">
      <c r="B324" s="249"/>
      <c r="C324" s="249"/>
      <c r="D324" s="249"/>
      <c r="E324" s="249"/>
      <c r="F324" s="249"/>
    </row>
    <row r="325" spans="2:6">
      <c r="B325" s="249"/>
      <c r="C325" s="249"/>
      <c r="D325" s="249"/>
      <c r="E325" s="249"/>
      <c r="F325" s="249"/>
    </row>
    <row r="326" spans="2:6">
      <c r="B326" s="249"/>
      <c r="C326" s="249"/>
      <c r="D326" s="249"/>
      <c r="E326" s="249"/>
      <c r="F326" s="249"/>
    </row>
    <row r="327" spans="2:6">
      <c r="B327" s="249"/>
      <c r="C327" s="249"/>
      <c r="D327" s="249"/>
      <c r="E327" s="249"/>
      <c r="F327" s="249"/>
    </row>
    <row r="328" spans="2:6">
      <c r="B328" s="249"/>
      <c r="C328" s="249"/>
      <c r="D328" s="249"/>
      <c r="E328" s="249"/>
      <c r="F328" s="249"/>
    </row>
    <row r="329" spans="2:6">
      <c r="B329" s="249"/>
      <c r="C329" s="249"/>
      <c r="D329" s="249"/>
      <c r="E329" s="249"/>
      <c r="F329" s="249"/>
    </row>
    <row r="330" spans="2:6">
      <c r="B330" s="249"/>
      <c r="C330" s="249"/>
      <c r="D330" s="249"/>
      <c r="E330" s="249"/>
      <c r="F330" s="249"/>
    </row>
    <row r="331" spans="2:6">
      <c r="B331" s="249"/>
      <c r="C331" s="249"/>
      <c r="D331" s="249"/>
      <c r="E331" s="249"/>
      <c r="F331" s="249"/>
    </row>
    <row r="332" spans="2:6">
      <c r="B332" s="249"/>
      <c r="C332" s="249"/>
      <c r="D332" s="249"/>
      <c r="E332" s="249"/>
      <c r="F332" s="249"/>
    </row>
    <row r="333" spans="2:6">
      <c r="B333" s="249"/>
      <c r="C333" s="249"/>
      <c r="D333" s="249"/>
      <c r="E333" s="249"/>
      <c r="F333" s="249"/>
    </row>
    <row r="334" spans="2:6">
      <c r="B334" s="249"/>
      <c r="C334" s="249"/>
      <c r="D334" s="249"/>
      <c r="E334" s="249"/>
      <c r="F334" s="249"/>
    </row>
    <row r="335" spans="2:6">
      <c r="B335" s="249"/>
      <c r="C335" s="249"/>
      <c r="D335" s="249"/>
      <c r="E335" s="249"/>
      <c r="F335" s="249"/>
    </row>
    <row r="336" spans="2:6">
      <c r="B336" s="249"/>
      <c r="C336" s="249"/>
      <c r="D336" s="249"/>
      <c r="E336" s="249"/>
      <c r="F336" s="249"/>
    </row>
    <row r="337" spans="2:6">
      <c r="B337" s="249"/>
      <c r="C337" s="249"/>
      <c r="D337" s="249"/>
      <c r="E337" s="249"/>
      <c r="F337" s="249"/>
    </row>
    <row r="338" spans="2:6">
      <c r="B338" s="249"/>
      <c r="C338" s="249"/>
      <c r="D338" s="249"/>
      <c r="E338" s="249"/>
      <c r="F338" s="249"/>
    </row>
    <row r="339" spans="2:6">
      <c r="B339" s="249"/>
      <c r="C339" s="249"/>
      <c r="D339" s="249"/>
      <c r="E339" s="249"/>
      <c r="F339" s="249"/>
    </row>
    <row r="340" spans="2:6">
      <c r="B340" s="249"/>
      <c r="C340" s="249"/>
      <c r="D340" s="249"/>
      <c r="E340" s="249"/>
      <c r="F340" s="249"/>
    </row>
    <row r="341" spans="2:6">
      <c r="B341" s="249"/>
      <c r="C341" s="249"/>
      <c r="D341" s="249"/>
      <c r="E341" s="249"/>
      <c r="F341" s="249"/>
    </row>
    <row r="342" spans="2:6">
      <c r="B342" s="249"/>
      <c r="C342" s="249"/>
      <c r="D342" s="249"/>
      <c r="E342" s="249"/>
      <c r="F342" s="249"/>
    </row>
    <row r="343" spans="2:6">
      <c r="B343" s="249"/>
      <c r="C343" s="249"/>
      <c r="D343" s="249"/>
      <c r="E343" s="249"/>
      <c r="F343" s="249"/>
    </row>
    <row r="344" spans="2:6">
      <c r="B344" s="249"/>
      <c r="C344" s="249"/>
      <c r="D344" s="249"/>
      <c r="E344" s="249"/>
      <c r="F344" s="249"/>
    </row>
    <row r="345" spans="2:6">
      <c r="B345" s="249" t="s">
        <v>56</v>
      </c>
      <c r="C345" s="249"/>
      <c r="D345" s="249"/>
      <c r="E345" s="249"/>
      <c r="F345" s="249"/>
    </row>
    <row r="346" spans="2:6">
      <c r="B346" s="249"/>
      <c r="C346" s="249"/>
      <c r="D346" s="249"/>
      <c r="E346" s="249"/>
      <c r="F346" s="249"/>
    </row>
    <row r="347" spans="2:6">
      <c r="B347" s="249"/>
      <c r="C347" s="249"/>
      <c r="D347" s="249"/>
      <c r="E347" s="249"/>
      <c r="F347" s="249"/>
    </row>
    <row r="348" spans="2:6">
      <c r="B348" s="249"/>
      <c r="C348" s="249"/>
      <c r="D348" s="249"/>
      <c r="E348" s="249"/>
      <c r="F348" s="249"/>
    </row>
    <row r="349" spans="2:6">
      <c r="B349" s="249"/>
      <c r="C349" s="249"/>
      <c r="D349" s="249"/>
      <c r="E349" s="249"/>
      <c r="F349" s="249"/>
    </row>
    <row r="350" spans="2:6">
      <c r="B350" s="249"/>
      <c r="C350" s="249"/>
      <c r="D350" s="249"/>
      <c r="E350" s="249"/>
      <c r="F350" s="249"/>
    </row>
    <row r="351" spans="2:6">
      <c r="B351" s="249"/>
      <c r="C351" s="249"/>
      <c r="D351" s="249"/>
      <c r="E351" s="249"/>
      <c r="F351" s="249"/>
    </row>
    <row r="352" spans="2:6">
      <c r="B352" s="249"/>
      <c r="C352" s="249"/>
      <c r="D352" s="249"/>
      <c r="E352" s="249"/>
      <c r="F352" s="249"/>
    </row>
    <row r="353" spans="2:6">
      <c r="B353" s="249"/>
      <c r="C353" s="249"/>
      <c r="D353" s="249"/>
      <c r="E353" s="249"/>
      <c r="F353" s="249"/>
    </row>
    <row r="354" spans="2:6">
      <c r="B354" s="249"/>
      <c r="C354" s="249"/>
      <c r="D354" s="249"/>
      <c r="E354" s="249"/>
      <c r="F354" s="249"/>
    </row>
    <row r="355" spans="2:6">
      <c r="B355" s="249"/>
      <c r="C355" s="249"/>
      <c r="D355" s="249"/>
      <c r="E355" s="249"/>
      <c r="F355" s="249"/>
    </row>
    <row r="356" spans="2:6">
      <c r="B356" s="249"/>
      <c r="C356" s="249"/>
      <c r="D356" s="249"/>
      <c r="E356" s="249"/>
      <c r="F356" s="249"/>
    </row>
    <row r="357" spans="2:6">
      <c r="B357" s="249"/>
      <c r="C357" s="249"/>
      <c r="D357" s="249"/>
      <c r="E357" s="249"/>
      <c r="F357" s="249"/>
    </row>
    <row r="358" spans="2:6">
      <c r="B358" s="249"/>
      <c r="C358" s="249"/>
      <c r="D358" s="249"/>
      <c r="E358" s="249"/>
      <c r="F358" s="249"/>
    </row>
    <row r="359" spans="2:6">
      <c r="B359" s="249"/>
      <c r="C359" s="249"/>
      <c r="D359" s="249"/>
      <c r="E359" s="249"/>
      <c r="F359" s="249"/>
    </row>
    <row r="360" spans="2:6">
      <c r="B360" s="249"/>
      <c r="C360" s="249"/>
      <c r="D360" s="249"/>
      <c r="E360" s="249"/>
      <c r="F360" s="249"/>
    </row>
    <row r="361" spans="2:6">
      <c r="B361" s="249"/>
      <c r="C361" s="249"/>
      <c r="D361" s="249"/>
      <c r="E361" s="249"/>
      <c r="F361" s="249"/>
    </row>
    <row r="362" spans="2:6">
      <c r="B362" s="249"/>
      <c r="C362" s="249"/>
      <c r="D362" s="249"/>
      <c r="E362" s="249"/>
      <c r="F362" s="249"/>
    </row>
    <row r="363" spans="2:6">
      <c r="B363" s="249"/>
      <c r="C363" s="249"/>
      <c r="D363" s="249"/>
      <c r="E363" s="249"/>
      <c r="F363" s="249"/>
    </row>
    <row r="364" spans="2:6">
      <c r="B364" s="249"/>
      <c r="C364" s="249"/>
      <c r="D364" s="249"/>
      <c r="E364" s="249"/>
      <c r="F364" s="249"/>
    </row>
    <row r="365" spans="2:6">
      <c r="B365" s="249"/>
      <c r="C365" s="249"/>
      <c r="D365" s="249"/>
      <c r="E365" s="249"/>
      <c r="F365" s="249"/>
    </row>
    <row r="366" spans="2:6">
      <c r="B366" s="249"/>
      <c r="C366" s="249"/>
      <c r="D366" s="249"/>
      <c r="E366" s="249"/>
      <c r="F366" s="249"/>
    </row>
    <row r="367" spans="2:6">
      <c r="B367" s="249"/>
      <c r="C367" s="249"/>
      <c r="D367" s="249"/>
      <c r="E367" s="249"/>
      <c r="F367" s="249"/>
    </row>
    <row r="368" spans="2:6">
      <c r="B368" s="249"/>
      <c r="C368" s="249"/>
      <c r="D368" s="249"/>
      <c r="E368" s="249"/>
      <c r="F368" s="249"/>
    </row>
    <row r="369" spans="2:6">
      <c r="B369" s="249"/>
      <c r="C369" s="249"/>
      <c r="D369" s="249"/>
      <c r="E369" s="249"/>
      <c r="F369" s="249"/>
    </row>
    <row r="370" spans="2:6">
      <c r="B370" s="249"/>
      <c r="C370" s="249"/>
      <c r="D370" s="249"/>
      <c r="E370" s="249"/>
      <c r="F370" s="249"/>
    </row>
    <row r="371" spans="2:6">
      <c r="B371" s="249"/>
      <c r="C371" s="249"/>
      <c r="D371" s="249"/>
      <c r="E371" s="249"/>
      <c r="F371" s="249"/>
    </row>
    <row r="372" spans="2:6">
      <c r="B372" s="249"/>
      <c r="C372" s="249"/>
      <c r="D372" s="249"/>
      <c r="E372" s="249"/>
      <c r="F372" s="249"/>
    </row>
    <row r="373" spans="2:6">
      <c r="B373" s="249"/>
      <c r="C373" s="249"/>
      <c r="D373" s="249"/>
      <c r="E373" s="249"/>
      <c r="F373" s="249"/>
    </row>
    <row r="374" spans="2:6">
      <c r="B374" s="249"/>
      <c r="C374" s="249"/>
      <c r="D374" s="249"/>
      <c r="E374" s="249"/>
      <c r="F374" s="249"/>
    </row>
    <row r="375" spans="2:6">
      <c r="B375" s="249"/>
      <c r="C375" s="249"/>
      <c r="D375" s="249"/>
      <c r="E375" s="249"/>
      <c r="F375" s="249"/>
    </row>
    <row r="376" spans="2:6">
      <c r="B376" s="249"/>
      <c r="C376" s="249"/>
      <c r="D376" s="249"/>
      <c r="E376" s="249"/>
      <c r="F376" s="249"/>
    </row>
    <row r="377" spans="2:6">
      <c r="B377" s="249"/>
      <c r="C377" s="249"/>
      <c r="D377" s="249"/>
      <c r="E377" s="249"/>
      <c r="F377" s="249"/>
    </row>
    <row r="378" spans="2:6">
      <c r="B378" s="249"/>
      <c r="C378" s="249"/>
      <c r="D378" s="249"/>
      <c r="E378" s="249"/>
      <c r="F378" s="249"/>
    </row>
    <row r="379" spans="2:6">
      <c r="B379" s="249"/>
      <c r="C379" s="249"/>
      <c r="D379" s="249"/>
      <c r="E379" s="249"/>
      <c r="F379" s="249"/>
    </row>
    <row r="380" spans="2:6">
      <c r="B380" s="249"/>
      <c r="C380" s="249"/>
      <c r="D380" s="249"/>
      <c r="E380" s="249"/>
      <c r="F380" s="249"/>
    </row>
    <row r="381" spans="2:6">
      <c r="B381" s="249"/>
      <c r="C381" s="249"/>
      <c r="D381" s="249"/>
      <c r="E381" s="249"/>
      <c r="F381" s="249"/>
    </row>
    <row r="382" spans="2:6">
      <c r="B382" s="249"/>
      <c r="C382" s="249"/>
      <c r="D382" s="249"/>
      <c r="E382" s="249"/>
      <c r="F382" s="249"/>
    </row>
    <row r="383" spans="2:6">
      <c r="B383" s="249"/>
      <c r="C383" s="249"/>
      <c r="D383" s="249"/>
      <c r="E383" s="249"/>
      <c r="F383" s="249"/>
    </row>
    <row r="384" spans="2:6">
      <c r="B384" s="249"/>
      <c r="C384" s="249"/>
      <c r="D384" s="249"/>
      <c r="E384" s="249"/>
      <c r="F384" s="249"/>
    </row>
    <row r="385" spans="2:6">
      <c r="B385" s="249"/>
      <c r="C385" s="249"/>
      <c r="D385" s="249"/>
      <c r="E385" s="249"/>
      <c r="F385" s="249"/>
    </row>
    <row r="386" spans="2:6">
      <c r="B386" s="249"/>
      <c r="C386" s="249"/>
      <c r="D386" s="249"/>
      <c r="E386" s="249"/>
      <c r="F386" s="249"/>
    </row>
    <row r="387" spans="2:6">
      <c r="B387" s="249"/>
      <c r="C387" s="249"/>
      <c r="D387" s="249"/>
      <c r="E387" s="249"/>
      <c r="F387" s="249"/>
    </row>
    <row r="388" spans="2:6">
      <c r="B388" s="249"/>
      <c r="C388" s="249"/>
      <c r="D388" s="249"/>
      <c r="E388" s="249"/>
      <c r="F388" s="249"/>
    </row>
    <row r="389" spans="2:6">
      <c r="B389" s="249"/>
      <c r="C389" s="249"/>
      <c r="D389" s="249"/>
      <c r="E389" s="249"/>
      <c r="F389" s="249"/>
    </row>
    <row r="390" spans="2:6">
      <c r="B390" s="249"/>
      <c r="C390" s="249"/>
      <c r="D390" s="249"/>
      <c r="E390" s="249"/>
      <c r="F390" s="249"/>
    </row>
    <row r="391" spans="2:6">
      <c r="B391" s="249"/>
      <c r="C391" s="249"/>
      <c r="D391" s="249"/>
      <c r="E391" s="249"/>
      <c r="F391" s="249"/>
    </row>
    <row r="392" spans="2:6">
      <c r="B392" s="249"/>
      <c r="C392" s="249"/>
      <c r="D392" s="249"/>
      <c r="E392" s="249"/>
      <c r="F392" s="249"/>
    </row>
    <row r="393" spans="2:6">
      <c r="B393" s="249"/>
      <c r="C393" s="249"/>
      <c r="D393" s="249"/>
      <c r="E393" s="249"/>
      <c r="F393" s="249"/>
    </row>
    <row r="394" spans="2:6">
      <c r="B394" s="249"/>
      <c r="C394" s="249"/>
      <c r="D394" s="249"/>
      <c r="E394" s="249"/>
      <c r="F394" s="249"/>
    </row>
    <row r="395" spans="2:6">
      <c r="B395" s="249"/>
      <c r="C395" s="249"/>
      <c r="D395" s="249"/>
      <c r="E395" s="249"/>
      <c r="F395" s="249"/>
    </row>
    <row r="396" spans="2:6">
      <c r="B396" s="249"/>
      <c r="C396" s="249"/>
      <c r="D396" s="249"/>
      <c r="E396" s="249"/>
      <c r="F396" s="249"/>
    </row>
    <row r="397" spans="2:6">
      <c r="B397" s="249"/>
      <c r="C397" s="249"/>
      <c r="D397" s="249"/>
      <c r="E397" s="249"/>
      <c r="F397" s="249"/>
    </row>
    <row r="398" spans="2:6">
      <c r="B398" s="28"/>
      <c r="C398" s="28"/>
      <c r="D398" s="28"/>
      <c r="E398" s="28"/>
      <c r="F398" s="28"/>
    </row>
    <row r="399" spans="2:6">
      <c r="B399" s="249" t="s">
        <v>55</v>
      </c>
      <c r="C399" s="249"/>
      <c r="D399" s="249"/>
      <c r="E399" s="249"/>
      <c r="F399" s="249"/>
    </row>
    <row r="400" spans="2:6">
      <c r="B400" s="249"/>
      <c r="C400" s="249"/>
      <c r="D400" s="249"/>
      <c r="E400" s="249"/>
      <c r="F400" s="249"/>
    </row>
    <row r="401" spans="2:6">
      <c r="B401" s="249"/>
      <c r="C401" s="249"/>
      <c r="D401" s="249"/>
      <c r="E401" s="249"/>
      <c r="F401" s="249"/>
    </row>
    <row r="402" spans="2:6">
      <c r="B402" s="249"/>
      <c r="C402" s="249"/>
      <c r="D402" s="249"/>
      <c r="E402" s="249"/>
      <c r="F402" s="249"/>
    </row>
    <row r="403" spans="2:6">
      <c r="B403" s="249"/>
      <c r="C403" s="249"/>
      <c r="D403" s="249"/>
      <c r="E403" s="249"/>
      <c r="F403" s="249"/>
    </row>
    <row r="404" spans="2:6">
      <c r="B404" s="249"/>
      <c r="C404" s="249"/>
      <c r="D404" s="249"/>
      <c r="E404" s="249"/>
      <c r="F404" s="249"/>
    </row>
    <row r="405" spans="2:6">
      <c r="B405" s="249"/>
      <c r="C405" s="249"/>
      <c r="D405" s="249"/>
      <c r="E405" s="249"/>
      <c r="F405" s="249"/>
    </row>
    <row r="406" spans="2:6">
      <c r="B406" s="249"/>
      <c r="C406" s="249"/>
      <c r="D406" s="249"/>
      <c r="E406" s="249"/>
      <c r="F406" s="249"/>
    </row>
    <row r="407" spans="2:6">
      <c r="B407" s="249"/>
      <c r="C407" s="249"/>
      <c r="D407" s="249"/>
      <c r="E407" s="249"/>
      <c r="F407" s="249"/>
    </row>
    <row r="408" spans="2:6">
      <c r="B408" s="249"/>
      <c r="C408" s="249"/>
      <c r="D408" s="249"/>
      <c r="E408" s="249"/>
      <c r="F408" s="249"/>
    </row>
    <row r="409" spans="2:6">
      <c r="B409" s="249"/>
      <c r="C409" s="249"/>
      <c r="D409" s="249"/>
      <c r="E409" s="249"/>
      <c r="F409" s="249"/>
    </row>
    <row r="410" spans="2:6">
      <c r="B410" s="249"/>
      <c r="C410" s="249"/>
      <c r="D410" s="249"/>
      <c r="E410" s="249"/>
      <c r="F410" s="249"/>
    </row>
    <row r="411" spans="2:6">
      <c r="B411" s="249"/>
      <c r="C411" s="249"/>
      <c r="D411" s="249"/>
      <c r="E411" s="249"/>
      <c r="F411" s="249"/>
    </row>
    <row r="412" spans="2:6">
      <c r="B412" s="249"/>
      <c r="C412" s="249"/>
      <c r="D412" s="249"/>
      <c r="E412" s="249"/>
      <c r="F412" s="249"/>
    </row>
    <row r="413" spans="2:6">
      <c r="B413" s="249"/>
      <c r="C413" s="249"/>
      <c r="D413" s="249"/>
      <c r="E413" s="249"/>
      <c r="F413" s="249"/>
    </row>
    <row r="414" spans="2:6">
      <c r="B414" s="249"/>
      <c r="C414" s="249"/>
      <c r="D414" s="249"/>
      <c r="E414" s="249"/>
      <c r="F414" s="249"/>
    </row>
    <row r="415" spans="2:6">
      <c r="B415" s="249"/>
      <c r="C415" s="249"/>
      <c r="D415" s="249"/>
      <c r="E415" s="249"/>
      <c r="F415" s="249"/>
    </row>
    <row r="416" spans="2:6">
      <c r="B416" s="249"/>
      <c r="C416" s="249"/>
      <c r="D416" s="249"/>
      <c r="E416" s="249"/>
      <c r="F416" s="249"/>
    </row>
    <row r="417" spans="2:6">
      <c r="B417" s="249"/>
      <c r="C417" s="249"/>
      <c r="D417" s="249"/>
      <c r="E417" s="249"/>
      <c r="F417" s="249"/>
    </row>
    <row r="418" spans="2:6">
      <c r="B418" s="249"/>
      <c r="C418" s="249"/>
      <c r="D418" s="249"/>
      <c r="E418" s="249"/>
      <c r="F418" s="249"/>
    </row>
    <row r="419" spans="2:6">
      <c r="B419" s="249"/>
      <c r="C419" s="249"/>
      <c r="D419" s="249"/>
      <c r="E419" s="249"/>
      <c r="F419" s="249"/>
    </row>
    <row r="420" spans="2:6">
      <c r="B420" s="249"/>
      <c r="C420" s="249"/>
      <c r="D420" s="249"/>
      <c r="E420" s="249"/>
      <c r="F420" s="249"/>
    </row>
    <row r="421" spans="2:6">
      <c r="B421" s="249"/>
      <c r="C421" s="249"/>
      <c r="D421" s="249"/>
      <c r="E421" s="249"/>
      <c r="F421" s="249"/>
    </row>
    <row r="422" spans="2:6">
      <c r="B422" s="249"/>
      <c r="C422" s="249"/>
      <c r="D422" s="249"/>
      <c r="E422" s="249"/>
      <c r="F422" s="249"/>
    </row>
    <row r="423" spans="2:6">
      <c r="B423" s="249"/>
      <c r="C423" s="249"/>
      <c r="D423" s="249"/>
      <c r="E423" s="249"/>
      <c r="F423" s="249"/>
    </row>
    <row r="424" spans="2:6">
      <c r="B424" s="249"/>
      <c r="C424" s="249"/>
      <c r="D424" s="249"/>
      <c r="E424" s="249"/>
      <c r="F424" s="249"/>
    </row>
    <row r="425" spans="2:6">
      <c r="B425" s="249"/>
      <c r="C425" s="249"/>
      <c r="D425" s="249"/>
      <c r="E425" s="249"/>
      <c r="F425" s="249"/>
    </row>
    <row r="426" spans="2:6">
      <c r="B426" s="249"/>
      <c r="C426" s="249"/>
      <c r="D426" s="249"/>
      <c r="E426" s="249"/>
      <c r="F426" s="249"/>
    </row>
    <row r="427" spans="2:6">
      <c r="B427" s="249"/>
      <c r="C427" s="249"/>
      <c r="D427" s="249"/>
      <c r="E427" s="249"/>
      <c r="F427" s="249"/>
    </row>
    <row r="428" spans="2:6">
      <c r="B428" s="249"/>
      <c r="C428" s="249"/>
      <c r="D428" s="249"/>
      <c r="E428" s="249"/>
      <c r="F428" s="249"/>
    </row>
    <row r="429" spans="2:6">
      <c r="B429" s="249"/>
      <c r="C429" s="249"/>
      <c r="D429" s="249"/>
      <c r="E429" s="249"/>
      <c r="F429" s="249"/>
    </row>
    <row r="430" spans="2:6">
      <c r="B430" s="249"/>
      <c r="C430" s="249"/>
      <c r="D430" s="249"/>
      <c r="E430" s="249"/>
      <c r="F430" s="249"/>
    </row>
    <row r="431" spans="2:6">
      <c r="B431" s="249"/>
      <c r="C431" s="249"/>
      <c r="D431" s="249"/>
      <c r="E431" s="249"/>
      <c r="F431" s="249"/>
    </row>
    <row r="432" spans="2:6">
      <c r="B432" s="249"/>
      <c r="C432" s="249"/>
      <c r="D432" s="249"/>
      <c r="E432" s="249"/>
      <c r="F432" s="249"/>
    </row>
    <row r="433" spans="2:6">
      <c r="B433" s="249"/>
      <c r="C433" s="249"/>
      <c r="D433" s="249"/>
      <c r="E433" s="249"/>
      <c r="F433" s="249"/>
    </row>
    <row r="434" spans="2:6">
      <c r="B434" s="249"/>
      <c r="C434" s="249"/>
      <c r="D434" s="249"/>
      <c r="E434" s="249"/>
      <c r="F434" s="249"/>
    </row>
    <row r="435" spans="2:6">
      <c r="B435" s="249"/>
      <c r="C435" s="249"/>
      <c r="D435" s="249"/>
      <c r="E435" s="249"/>
      <c r="F435" s="249"/>
    </row>
    <row r="436" spans="2:6">
      <c r="B436" s="249"/>
      <c r="C436" s="249"/>
      <c r="D436" s="249"/>
      <c r="E436" s="249"/>
      <c r="F436" s="249"/>
    </row>
    <row r="437" spans="2:6">
      <c r="B437" s="249"/>
      <c r="C437" s="249"/>
      <c r="D437" s="249"/>
      <c r="E437" s="249"/>
      <c r="F437" s="249"/>
    </row>
    <row r="438" spans="2:6">
      <c r="B438" s="249"/>
      <c r="C438" s="249"/>
      <c r="D438" s="249"/>
      <c r="E438" s="249"/>
      <c r="F438" s="249"/>
    </row>
    <row r="439" spans="2:6">
      <c r="B439" s="249"/>
      <c r="C439" s="249"/>
      <c r="D439" s="249"/>
      <c r="E439" s="249"/>
      <c r="F439" s="249"/>
    </row>
    <row r="440" spans="2:6">
      <c r="B440" s="249"/>
      <c r="C440" s="249"/>
      <c r="D440" s="249"/>
      <c r="E440" s="249"/>
      <c r="F440" s="249"/>
    </row>
    <row r="441" spans="2:6">
      <c r="B441" s="249"/>
      <c r="C441" s="249"/>
      <c r="D441" s="249"/>
      <c r="E441" s="249"/>
      <c r="F441" s="249"/>
    </row>
    <row r="442" spans="2:6">
      <c r="B442" s="249"/>
      <c r="C442" s="249"/>
      <c r="D442" s="249"/>
      <c r="E442" s="249"/>
      <c r="F442" s="249"/>
    </row>
    <row r="443" spans="2:6">
      <c r="B443" s="249"/>
      <c r="C443" s="249"/>
      <c r="D443" s="249"/>
      <c r="E443" s="249"/>
      <c r="F443" s="249"/>
    </row>
    <row r="444" spans="2:6">
      <c r="B444" s="249"/>
      <c r="C444" s="249"/>
      <c r="D444" s="249"/>
      <c r="E444" s="249"/>
      <c r="F444" s="249"/>
    </row>
    <row r="445" spans="2:6">
      <c r="B445" s="249"/>
      <c r="C445" s="249"/>
      <c r="D445" s="249"/>
      <c r="E445" s="249"/>
      <c r="F445" s="249"/>
    </row>
    <row r="446" spans="2:6">
      <c r="B446" s="249"/>
      <c r="C446" s="249"/>
      <c r="D446" s="249"/>
      <c r="E446" s="249"/>
      <c r="F446" s="249"/>
    </row>
    <row r="447" spans="2:6">
      <c r="B447" s="249"/>
      <c r="C447" s="249"/>
      <c r="D447" s="249"/>
      <c r="E447" s="249"/>
      <c r="F447" s="249"/>
    </row>
    <row r="448" spans="2:6">
      <c r="B448" s="249"/>
      <c r="C448" s="249"/>
      <c r="D448" s="249"/>
      <c r="E448" s="249"/>
      <c r="F448" s="249"/>
    </row>
    <row r="449" spans="2:6">
      <c r="B449" s="249"/>
      <c r="C449" s="249"/>
      <c r="D449" s="249"/>
      <c r="E449" s="249"/>
      <c r="F449" s="249"/>
    </row>
    <row r="450" spans="2:6">
      <c r="B450" s="249"/>
      <c r="C450" s="249"/>
      <c r="D450" s="249"/>
      <c r="E450" s="249"/>
      <c r="F450" s="249"/>
    </row>
    <row r="451" spans="2:6">
      <c r="B451" s="249"/>
      <c r="C451" s="249"/>
      <c r="D451" s="249"/>
      <c r="E451" s="249"/>
      <c r="F451" s="249"/>
    </row>
    <row r="452" spans="2:6">
      <c r="B452" s="249"/>
      <c r="C452" s="249"/>
      <c r="D452" s="249"/>
      <c r="E452" s="249"/>
      <c r="F452" s="249"/>
    </row>
    <row r="453" spans="2:6">
      <c r="B453" s="249"/>
      <c r="C453" s="249"/>
      <c r="D453" s="249"/>
      <c r="E453" s="249"/>
      <c r="F453" s="249"/>
    </row>
    <row r="454" spans="2:6">
      <c r="B454" s="249"/>
      <c r="C454" s="249"/>
      <c r="D454" s="249"/>
      <c r="E454" s="249"/>
      <c r="F454" s="249"/>
    </row>
    <row r="455" spans="2:6">
      <c r="B455" s="249"/>
      <c r="C455" s="249"/>
      <c r="D455" s="249"/>
      <c r="E455" s="249"/>
      <c r="F455" s="249"/>
    </row>
    <row r="456" spans="2:6">
      <c r="B456" s="249"/>
      <c r="C456" s="249"/>
      <c r="D456" s="249"/>
      <c r="E456" s="249"/>
      <c r="F456" s="249"/>
    </row>
    <row r="457" spans="2:6">
      <c r="B457" s="28"/>
      <c r="C457" s="28"/>
      <c r="D457" s="28"/>
      <c r="E457" s="28"/>
      <c r="F457" s="28"/>
    </row>
    <row r="458" spans="2:6">
      <c r="B458" s="249" t="s">
        <v>54</v>
      </c>
      <c r="C458" s="249"/>
      <c r="D458" s="249"/>
      <c r="E458" s="249"/>
      <c r="F458" s="249"/>
    </row>
    <row r="459" spans="2:6">
      <c r="B459" s="249"/>
      <c r="C459" s="249"/>
      <c r="D459" s="249"/>
      <c r="E459" s="249"/>
      <c r="F459" s="249"/>
    </row>
    <row r="460" spans="2:6">
      <c r="B460" s="249"/>
      <c r="C460" s="249"/>
      <c r="D460" s="249"/>
      <c r="E460" s="249"/>
      <c r="F460" s="249"/>
    </row>
    <row r="461" spans="2:6">
      <c r="B461" s="249"/>
      <c r="C461" s="249"/>
      <c r="D461" s="249"/>
      <c r="E461" s="249"/>
      <c r="F461" s="249"/>
    </row>
    <row r="462" spans="2:6">
      <c r="B462" s="249"/>
      <c r="C462" s="249"/>
      <c r="D462" s="249"/>
      <c r="E462" s="249"/>
      <c r="F462" s="249"/>
    </row>
    <row r="463" spans="2:6">
      <c r="B463" s="249"/>
      <c r="C463" s="249"/>
      <c r="D463" s="249"/>
      <c r="E463" s="249"/>
      <c r="F463" s="249"/>
    </row>
    <row r="464" spans="2:6">
      <c r="B464" s="249"/>
      <c r="C464" s="249"/>
      <c r="D464" s="249"/>
      <c r="E464" s="249"/>
      <c r="F464" s="249"/>
    </row>
    <row r="465" spans="2:6">
      <c r="B465" s="249"/>
      <c r="C465" s="249"/>
      <c r="D465" s="249"/>
      <c r="E465" s="249"/>
      <c r="F465" s="249"/>
    </row>
    <row r="466" spans="2:6">
      <c r="B466" s="249"/>
      <c r="C466" s="249"/>
      <c r="D466" s="249"/>
      <c r="E466" s="249"/>
      <c r="F466" s="249"/>
    </row>
    <row r="467" spans="2:6">
      <c r="B467" s="249"/>
      <c r="C467" s="249"/>
      <c r="D467" s="249"/>
      <c r="E467" s="249"/>
      <c r="F467" s="249"/>
    </row>
    <row r="468" spans="2:6">
      <c r="B468" s="249"/>
      <c r="C468" s="249"/>
      <c r="D468" s="249"/>
      <c r="E468" s="249"/>
      <c r="F468" s="249"/>
    </row>
    <row r="469" spans="2:6">
      <c r="B469" s="249"/>
      <c r="C469" s="249"/>
      <c r="D469" s="249"/>
      <c r="E469" s="249"/>
      <c r="F469" s="249"/>
    </row>
    <row r="470" spans="2:6">
      <c r="B470" s="249"/>
      <c r="C470" s="249"/>
      <c r="D470" s="249"/>
      <c r="E470" s="249"/>
      <c r="F470" s="249"/>
    </row>
    <row r="471" spans="2:6">
      <c r="B471" s="249"/>
      <c r="C471" s="249"/>
      <c r="D471" s="249"/>
      <c r="E471" s="249"/>
      <c r="F471" s="249"/>
    </row>
    <row r="472" spans="2:6">
      <c r="B472" s="249"/>
      <c r="C472" s="249"/>
      <c r="D472" s="249"/>
      <c r="E472" s="249"/>
      <c r="F472" s="249"/>
    </row>
    <row r="473" spans="2:6">
      <c r="B473" s="249"/>
      <c r="C473" s="249"/>
      <c r="D473" s="249"/>
      <c r="E473" s="249"/>
      <c r="F473" s="249"/>
    </row>
    <row r="474" spans="2:6">
      <c r="B474" s="249"/>
      <c r="C474" s="249"/>
      <c r="D474" s="249"/>
      <c r="E474" s="249"/>
      <c r="F474" s="249"/>
    </row>
    <row r="475" spans="2:6">
      <c r="B475" s="249"/>
      <c r="C475" s="249"/>
      <c r="D475" s="249"/>
      <c r="E475" s="249"/>
      <c r="F475" s="249"/>
    </row>
    <row r="476" spans="2:6">
      <c r="B476" s="249"/>
      <c r="C476" s="249"/>
      <c r="D476" s="249"/>
      <c r="E476" s="249"/>
      <c r="F476" s="249"/>
    </row>
    <row r="477" spans="2:6">
      <c r="B477" s="249"/>
      <c r="C477" s="249"/>
      <c r="D477" s="249"/>
      <c r="E477" s="249"/>
      <c r="F477" s="249"/>
    </row>
    <row r="478" spans="2:6">
      <c r="B478" s="249"/>
      <c r="C478" s="249"/>
      <c r="D478" s="249"/>
      <c r="E478" s="249"/>
      <c r="F478" s="249"/>
    </row>
    <row r="479" spans="2:6">
      <c r="B479" s="249"/>
      <c r="C479" s="249"/>
      <c r="D479" s="249"/>
      <c r="E479" s="249"/>
      <c r="F479" s="249"/>
    </row>
    <row r="480" spans="2:6">
      <c r="B480" s="249"/>
      <c r="C480" s="249"/>
      <c r="D480" s="249"/>
      <c r="E480" s="249"/>
      <c r="F480" s="249"/>
    </row>
    <row r="481" spans="2:6">
      <c r="B481" s="249"/>
      <c r="C481" s="249"/>
      <c r="D481" s="249"/>
      <c r="E481" s="249"/>
      <c r="F481" s="249"/>
    </row>
    <row r="482" spans="2:6">
      <c r="B482" s="249"/>
      <c r="C482" s="249"/>
      <c r="D482" s="249"/>
      <c r="E482" s="249"/>
      <c r="F482" s="249"/>
    </row>
    <row r="483" spans="2:6">
      <c r="B483" s="249"/>
      <c r="C483" s="249"/>
      <c r="D483" s="249"/>
      <c r="E483" s="249"/>
      <c r="F483" s="249"/>
    </row>
    <row r="484" spans="2:6">
      <c r="B484" s="249"/>
      <c r="C484" s="249"/>
      <c r="D484" s="249"/>
      <c r="E484" s="249"/>
      <c r="F484" s="249"/>
    </row>
    <row r="485" spans="2:6">
      <c r="B485" s="249"/>
      <c r="C485" s="249"/>
      <c r="D485" s="249"/>
      <c r="E485" s="249"/>
      <c r="F485" s="249"/>
    </row>
    <row r="486" spans="2:6">
      <c r="B486" s="249"/>
      <c r="C486" s="249"/>
      <c r="D486" s="249"/>
      <c r="E486" s="249"/>
      <c r="F486" s="249"/>
    </row>
    <row r="487" spans="2:6">
      <c r="B487" s="249"/>
      <c r="C487" s="249"/>
      <c r="D487" s="249"/>
      <c r="E487" s="249"/>
      <c r="F487" s="249"/>
    </row>
    <row r="488" spans="2:6">
      <c r="B488" s="249"/>
      <c r="C488" s="249"/>
      <c r="D488" s="249"/>
      <c r="E488" s="249"/>
      <c r="F488" s="249"/>
    </row>
    <row r="489" spans="2:6">
      <c r="B489" s="249"/>
      <c r="C489" s="249"/>
      <c r="D489" s="249"/>
      <c r="E489" s="249"/>
      <c r="F489" s="249"/>
    </row>
    <row r="490" spans="2:6">
      <c r="B490" s="249"/>
      <c r="C490" s="249"/>
      <c r="D490" s="249"/>
      <c r="E490" s="249"/>
      <c r="F490" s="249"/>
    </row>
    <row r="491" spans="2:6">
      <c r="B491" s="249"/>
      <c r="C491" s="249"/>
      <c r="D491" s="249"/>
      <c r="E491" s="249"/>
      <c r="F491" s="249"/>
    </row>
    <row r="492" spans="2:6">
      <c r="B492" s="249"/>
      <c r="C492" s="249"/>
      <c r="D492" s="249"/>
      <c r="E492" s="249"/>
      <c r="F492" s="249"/>
    </row>
    <row r="493" spans="2:6">
      <c r="B493" s="249"/>
      <c r="C493" s="249"/>
      <c r="D493" s="249"/>
      <c r="E493" s="249"/>
      <c r="F493" s="249"/>
    </row>
    <row r="494" spans="2:6">
      <c r="B494" s="249"/>
      <c r="C494" s="249"/>
      <c r="D494" s="249"/>
      <c r="E494" s="249"/>
      <c r="F494" s="249"/>
    </row>
    <row r="495" spans="2:6">
      <c r="B495" s="249"/>
      <c r="C495" s="249"/>
      <c r="D495" s="249"/>
      <c r="E495" s="249"/>
      <c r="F495" s="249"/>
    </row>
    <row r="496" spans="2:6">
      <c r="B496" s="249"/>
      <c r="C496" s="249"/>
      <c r="D496" s="249"/>
      <c r="E496" s="249"/>
      <c r="F496" s="249"/>
    </row>
    <row r="497" spans="2:6">
      <c r="B497" s="249"/>
      <c r="C497" s="249"/>
      <c r="D497" s="249"/>
      <c r="E497" s="249"/>
      <c r="F497" s="249"/>
    </row>
    <row r="498" spans="2:6">
      <c r="B498" s="249"/>
      <c r="C498" s="249"/>
      <c r="D498" s="249"/>
      <c r="E498" s="249"/>
      <c r="F498" s="249"/>
    </row>
    <row r="499" spans="2:6">
      <c r="B499" s="249"/>
      <c r="C499" s="249"/>
      <c r="D499" s="249"/>
      <c r="E499" s="249"/>
      <c r="F499" s="249"/>
    </row>
    <row r="500" spans="2:6">
      <c r="B500" s="249"/>
      <c r="C500" s="249"/>
      <c r="D500" s="249"/>
      <c r="E500" s="249"/>
      <c r="F500" s="249"/>
    </row>
    <row r="501" spans="2:6">
      <c r="B501" s="249"/>
      <c r="C501" s="249"/>
      <c r="D501" s="249"/>
      <c r="E501" s="249"/>
      <c r="F501" s="249"/>
    </row>
    <row r="502" spans="2:6">
      <c r="B502" s="249"/>
      <c r="C502" s="249"/>
      <c r="D502" s="249"/>
      <c r="E502" s="249"/>
      <c r="F502" s="249"/>
    </row>
    <row r="503" spans="2:6">
      <c r="B503" s="249"/>
      <c r="C503" s="249"/>
      <c r="D503" s="249"/>
      <c r="E503" s="249"/>
      <c r="F503" s="249"/>
    </row>
    <row r="504" spans="2:6">
      <c r="B504" s="249"/>
      <c r="C504" s="249"/>
      <c r="D504" s="249"/>
      <c r="E504" s="249"/>
      <c r="F504" s="249"/>
    </row>
    <row r="505" spans="2:6">
      <c r="B505" s="249"/>
      <c r="C505" s="249"/>
      <c r="D505" s="249"/>
      <c r="E505" s="249"/>
      <c r="F505" s="249"/>
    </row>
    <row r="506" spans="2:6">
      <c r="B506" s="249" t="s">
        <v>53</v>
      </c>
      <c r="C506" s="249"/>
      <c r="D506" s="249"/>
      <c r="E506" s="249"/>
      <c r="F506" s="249"/>
    </row>
    <row r="507" spans="2:6">
      <c r="B507" s="249"/>
      <c r="C507" s="249"/>
      <c r="D507" s="249"/>
      <c r="E507" s="249"/>
      <c r="F507" s="249"/>
    </row>
    <row r="508" spans="2:6">
      <c r="B508" s="249"/>
      <c r="C508" s="249"/>
      <c r="D508" s="249"/>
      <c r="E508" s="249"/>
      <c r="F508" s="249"/>
    </row>
    <row r="509" spans="2:6">
      <c r="B509" s="249"/>
      <c r="C509" s="249"/>
      <c r="D509" s="249"/>
      <c r="E509" s="249"/>
      <c r="F509" s="249"/>
    </row>
    <row r="510" spans="2:6">
      <c r="B510" s="249"/>
      <c r="C510" s="249"/>
      <c r="D510" s="249"/>
      <c r="E510" s="249"/>
      <c r="F510" s="249"/>
    </row>
    <row r="511" spans="2:6">
      <c r="B511" s="249"/>
      <c r="C511" s="249"/>
      <c r="D511" s="249"/>
      <c r="E511" s="249"/>
      <c r="F511" s="249"/>
    </row>
    <row r="512" spans="2:6">
      <c r="B512" s="249"/>
      <c r="C512" s="249"/>
      <c r="D512" s="249"/>
      <c r="E512" s="249"/>
      <c r="F512" s="249"/>
    </row>
    <row r="513" spans="2:6">
      <c r="B513" s="249"/>
      <c r="C513" s="249"/>
      <c r="D513" s="249"/>
      <c r="E513" s="249"/>
      <c r="F513" s="249"/>
    </row>
    <row r="514" spans="2:6">
      <c r="B514" s="249"/>
      <c r="C514" s="249"/>
      <c r="D514" s="249"/>
      <c r="E514" s="249"/>
      <c r="F514" s="249"/>
    </row>
    <row r="515" spans="2:6">
      <c r="B515" s="249"/>
      <c r="C515" s="249"/>
      <c r="D515" s="249"/>
      <c r="E515" s="249"/>
      <c r="F515" s="249"/>
    </row>
    <row r="516" spans="2:6">
      <c r="B516" s="249"/>
      <c r="C516" s="249"/>
      <c r="D516" s="249"/>
      <c r="E516" s="249"/>
      <c r="F516" s="249"/>
    </row>
    <row r="517" spans="2:6">
      <c r="B517" s="249"/>
      <c r="C517" s="249"/>
      <c r="D517" s="249"/>
      <c r="E517" s="249"/>
      <c r="F517" s="249"/>
    </row>
    <row r="518" spans="2:6">
      <c r="B518" s="249"/>
      <c r="C518" s="249"/>
      <c r="D518" s="249"/>
      <c r="E518" s="249"/>
      <c r="F518" s="249"/>
    </row>
    <row r="519" spans="2:6">
      <c r="B519" s="249"/>
      <c r="C519" s="249"/>
      <c r="D519" s="249"/>
      <c r="E519" s="249"/>
      <c r="F519" s="249"/>
    </row>
    <row r="520" spans="2:6">
      <c r="B520" s="249"/>
      <c r="C520" s="249"/>
      <c r="D520" s="249"/>
      <c r="E520" s="249"/>
      <c r="F520" s="249"/>
    </row>
    <row r="521" spans="2:6">
      <c r="B521" s="249"/>
      <c r="C521" s="249"/>
      <c r="D521" s="249"/>
      <c r="E521" s="249"/>
      <c r="F521" s="249"/>
    </row>
    <row r="522" spans="2:6">
      <c r="B522" s="249"/>
      <c r="C522" s="249"/>
      <c r="D522" s="249"/>
      <c r="E522" s="249"/>
      <c r="F522" s="249"/>
    </row>
    <row r="523" spans="2:6">
      <c r="B523" s="249"/>
      <c r="C523" s="249"/>
      <c r="D523" s="249"/>
      <c r="E523" s="249"/>
      <c r="F523" s="249"/>
    </row>
    <row r="524" spans="2:6">
      <c r="B524" s="249"/>
      <c r="C524" s="249"/>
      <c r="D524" s="249"/>
      <c r="E524" s="249"/>
      <c r="F524" s="249"/>
    </row>
    <row r="525" spans="2:6">
      <c r="B525" s="249"/>
      <c r="C525" s="249"/>
      <c r="D525" s="249"/>
      <c r="E525" s="249"/>
      <c r="F525" s="249"/>
    </row>
    <row r="526" spans="2:6">
      <c r="B526" s="249"/>
      <c r="C526" s="249"/>
      <c r="D526" s="249"/>
      <c r="E526" s="249"/>
      <c r="F526" s="249"/>
    </row>
    <row r="527" spans="2:6">
      <c r="B527" s="249"/>
      <c r="C527" s="249"/>
      <c r="D527" s="249"/>
      <c r="E527" s="249"/>
      <c r="F527" s="249"/>
    </row>
    <row r="528" spans="2:6">
      <c r="B528" s="249"/>
      <c r="C528" s="249"/>
      <c r="D528" s="249"/>
      <c r="E528" s="249"/>
      <c r="F528" s="249"/>
    </row>
    <row r="529" spans="2:6">
      <c r="B529" s="249"/>
      <c r="C529" s="249"/>
      <c r="D529" s="249"/>
      <c r="E529" s="249"/>
      <c r="F529" s="249"/>
    </row>
    <row r="530" spans="2:6">
      <c r="B530" s="249"/>
      <c r="C530" s="249"/>
      <c r="D530" s="249"/>
      <c r="E530" s="249"/>
      <c r="F530" s="249"/>
    </row>
    <row r="531" spans="2:6">
      <c r="B531" s="249"/>
      <c r="C531" s="249"/>
      <c r="D531" s="249"/>
      <c r="E531" s="249"/>
      <c r="F531" s="249"/>
    </row>
    <row r="532" spans="2:6">
      <c r="B532" s="249"/>
      <c r="C532" s="249"/>
      <c r="D532" s="249"/>
      <c r="E532" s="249"/>
      <c r="F532" s="249"/>
    </row>
    <row r="533" spans="2:6">
      <c r="B533" s="249"/>
      <c r="C533" s="249"/>
      <c r="D533" s="249"/>
      <c r="E533" s="249"/>
      <c r="F533" s="249"/>
    </row>
    <row r="534" spans="2:6">
      <c r="B534" s="249"/>
      <c r="C534" s="249"/>
      <c r="D534" s="249"/>
      <c r="E534" s="249"/>
      <c r="F534" s="249"/>
    </row>
    <row r="535" spans="2:6">
      <c r="B535" s="249"/>
      <c r="C535" s="249"/>
      <c r="D535" s="249"/>
      <c r="E535" s="249"/>
      <c r="F535" s="249"/>
    </row>
    <row r="536" spans="2:6">
      <c r="B536" s="249"/>
      <c r="C536" s="249"/>
      <c r="D536" s="249"/>
      <c r="E536" s="249"/>
      <c r="F536" s="249"/>
    </row>
    <row r="537" spans="2:6">
      <c r="B537" s="249"/>
      <c r="C537" s="249"/>
      <c r="D537" s="249"/>
      <c r="E537" s="249"/>
      <c r="F537" s="249"/>
    </row>
    <row r="538" spans="2:6">
      <c r="B538" s="249"/>
      <c r="C538" s="249"/>
      <c r="D538" s="249"/>
      <c r="E538" s="249"/>
      <c r="F538" s="249"/>
    </row>
    <row r="539" spans="2:6">
      <c r="B539" s="249"/>
      <c r="C539" s="249"/>
      <c r="D539" s="249"/>
      <c r="E539" s="249"/>
      <c r="F539" s="249"/>
    </row>
    <row r="540" spans="2:6">
      <c r="B540" s="249"/>
      <c r="C540" s="249"/>
      <c r="D540" s="249"/>
      <c r="E540" s="249"/>
      <c r="F540" s="249"/>
    </row>
    <row r="541" spans="2:6">
      <c r="B541" s="249"/>
      <c r="C541" s="249"/>
      <c r="D541" s="249"/>
      <c r="E541" s="249"/>
      <c r="F541" s="249"/>
    </row>
    <row r="542" spans="2:6">
      <c r="B542" s="249"/>
      <c r="C542" s="249"/>
      <c r="D542" s="249"/>
      <c r="E542" s="249"/>
      <c r="F542" s="249"/>
    </row>
    <row r="543" spans="2:6">
      <c r="B543" s="249"/>
      <c r="C543" s="249"/>
      <c r="D543" s="249"/>
      <c r="E543" s="249"/>
      <c r="F543" s="249"/>
    </row>
    <row r="544" spans="2:6">
      <c r="B544" s="249"/>
      <c r="C544" s="249"/>
      <c r="D544" s="249"/>
      <c r="E544" s="249"/>
      <c r="F544" s="249"/>
    </row>
    <row r="545" spans="2:6">
      <c r="B545" s="249"/>
      <c r="C545" s="249"/>
      <c r="D545" s="249"/>
      <c r="E545" s="249"/>
      <c r="F545" s="249"/>
    </row>
    <row r="546" spans="2:6">
      <c r="B546" s="249"/>
      <c r="C546" s="249"/>
      <c r="D546" s="249"/>
      <c r="E546" s="249"/>
      <c r="F546" s="249"/>
    </row>
    <row r="547" spans="2:6">
      <c r="B547" s="249"/>
      <c r="C547" s="249"/>
      <c r="D547" s="249"/>
      <c r="E547" s="249"/>
      <c r="F547" s="249"/>
    </row>
    <row r="548" spans="2:6">
      <c r="B548" s="249"/>
      <c r="C548" s="249"/>
      <c r="D548" s="249"/>
      <c r="E548" s="249"/>
      <c r="F548" s="249"/>
    </row>
    <row r="549" spans="2:6">
      <c r="B549" s="249"/>
      <c r="C549" s="249"/>
      <c r="D549" s="249"/>
      <c r="E549" s="249"/>
      <c r="F549" s="249"/>
    </row>
    <row r="550" spans="2:6">
      <c r="B550" s="249"/>
      <c r="C550" s="249"/>
      <c r="D550" s="249"/>
      <c r="E550" s="249"/>
      <c r="F550" s="249"/>
    </row>
    <row r="551" spans="2:6">
      <c r="B551" s="249"/>
      <c r="C551" s="249"/>
      <c r="D551" s="249"/>
      <c r="E551" s="249"/>
      <c r="F551" s="249"/>
    </row>
    <row r="552" spans="2:6">
      <c r="B552" s="249"/>
      <c r="C552" s="249"/>
      <c r="D552" s="249"/>
      <c r="E552" s="249"/>
      <c r="F552" s="249"/>
    </row>
    <row r="553" spans="2:6">
      <c r="B553" s="249" t="s">
        <v>52</v>
      </c>
      <c r="C553" s="249"/>
      <c r="D553" s="249"/>
      <c r="E553" s="249"/>
      <c r="F553" s="249"/>
    </row>
    <row r="554" spans="2:6">
      <c r="B554" s="249"/>
      <c r="C554" s="249"/>
      <c r="D554" s="249"/>
      <c r="E554" s="249"/>
      <c r="F554" s="249"/>
    </row>
    <row r="555" spans="2:6">
      <c r="B555" s="249"/>
      <c r="C555" s="249"/>
      <c r="D555" s="249"/>
      <c r="E555" s="249"/>
      <c r="F555" s="249"/>
    </row>
    <row r="556" spans="2:6">
      <c r="B556" s="249"/>
      <c r="C556" s="249"/>
      <c r="D556" s="249"/>
      <c r="E556" s="249"/>
      <c r="F556" s="249"/>
    </row>
    <row r="557" spans="2:6">
      <c r="B557" s="249"/>
      <c r="C557" s="249"/>
      <c r="D557" s="249"/>
      <c r="E557" s="249"/>
      <c r="F557" s="249"/>
    </row>
    <row r="558" spans="2:6">
      <c r="B558" s="249"/>
      <c r="C558" s="249"/>
      <c r="D558" s="249"/>
      <c r="E558" s="249"/>
      <c r="F558" s="249"/>
    </row>
    <row r="559" spans="2:6">
      <c r="B559" s="249"/>
      <c r="C559" s="249"/>
      <c r="D559" s="249"/>
      <c r="E559" s="249"/>
      <c r="F559" s="249"/>
    </row>
    <row r="560" spans="2:6">
      <c r="B560" s="249"/>
      <c r="C560" s="249"/>
      <c r="D560" s="249"/>
      <c r="E560" s="249"/>
      <c r="F560" s="249"/>
    </row>
    <row r="561" spans="2:6">
      <c r="B561" s="249"/>
      <c r="C561" s="249"/>
      <c r="D561" s="249"/>
      <c r="E561" s="249"/>
      <c r="F561" s="249"/>
    </row>
    <row r="562" spans="2:6">
      <c r="B562" s="249"/>
      <c r="C562" s="249"/>
      <c r="D562" s="249"/>
      <c r="E562" s="249"/>
      <c r="F562" s="249"/>
    </row>
    <row r="563" spans="2:6">
      <c r="B563" s="249"/>
      <c r="C563" s="249"/>
      <c r="D563" s="249"/>
      <c r="E563" s="249"/>
      <c r="F563" s="249"/>
    </row>
    <row r="564" spans="2:6">
      <c r="B564" s="249"/>
      <c r="C564" s="249"/>
      <c r="D564" s="249"/>
      <c r="E564" s="249"/>
      <c r="F564" s="249"/>
    </row>
    <row r="565" spans="2:6">
      <c r="B565" s="249"/>
      <c r="C565" s="249"/>
      <c r="D565" s="249"/>
      <c r="E565" s="249"/>
      <c r="F565" s="249"/>
    </row>
    <row r="566" spans="2:6">
      <c r="B566" s="249"/>
      <c r="C566" s="249"/>
      <c r="D566" s="249"/>
      <c r="E566" s="249"/>
      <c r="F566" s="249"/>
    </row>
    <row r="567" spans="2:6">
      <c r="B567" s="249"/>
      <c r="C567" s="249"/>
      <c r="D567" s="249"/>
      <c r="E567" s="249"/>
      <c r="F567" s="249"/>
    </row>
    <row r="568" spans="2:6">
      <c r="B568" s="249"/>
      <c r="C568" s="249"/>
      <c r="D568" s="249"/>
      <c r="E568" s="249"/>
      <c r="F568" s="249"/>
    </row>
    <row r="569" spans="2:6">
      <c r="B569" s="249"/>
      <c r="C569" s="249"/>
      <c r="D569" s="249"/>
      <c r="E569" s="249"/>
      <c r="F569" s="249"/>
    </row>
    <row r="570" spans="2:6">
      <c r="B570" s="249"/>
      <c r="C570" s="249"/>
      <c r="D570" s="249"/>
      <c r="E570" s="249"/>
      <c r="F570" s="249"/>
    </row>
    <row r="571" spans="2:6">
      <c r="B571" s="249"/>
      <c r="C571" s="249"/>
      <c r="D571" s="249"/>
      <c r="E571" s="249"/>
      <c r="F571" s="249"/>
    </row>
    <row r="572" spans="2:6">
      <c r="B572" s="249"/>
      <c r="C572" s="249"/>
      <c r="D572" s="249"/>
      <c r="E572" s="249"/>
      <c r="F572" s="249"/>
    </row>
    <row r="573" spans="2:6">
      <c r="B573" s="249"/>
      <c r="C573" s="249"/>
      <c r="D573" s="249"/>
      <c r="E573" s="249"/>
      <c r="F573" s="249"/>
    </row>
    <row r="574" spans="2:6">
      <c r="B574" s="249"/>
      <c r="C574" s="249"/>
      <c r="D574" s="249"/>
      <c r="E574" s="249"/>
      <c r="F574" s="249"/>
    </row>
    <row r="575" spans="2:6">
      <c r="B575" s="249"/>
      <c r="C575" s="249"/>
      <c r="D575" s="249"/>
      <c r="E575" s="249"/>
      <c r="F575" s="249"/>
    </row>
    <row r="576" spans="2:6">
      <c r="B576" s="249"/>
      <c r="C576" s="249"/>
      <c r="D576" s="249"/>
      <c r="E576" s="249"/>
      <c r="F576" s="249"/>
    </row>
    <row r="577" spans="2:6">
      <c r="B577" s="249"/>
      <c r="C577" s="249"/>
      <c r="D577" s="249"/>
      <c r="E577" s="249"/>
      <c r="F577" s="249"/>
    </row>
    <row r="578" spans="2:6">
      <c r="B578" s="249"/>
      <c r="C578" s="249"/>
      <c r="D578" s="249"/>
      <c r="E578" s="249"/>
      <c r="F578" s="249"/>
    </row>
    <row r="579" spans="2:6">
      <c r="B579" s="249"/>
      <c r="C579" s="249"/>
      <c r="D579" s="249"/>
      <c r="E579" s="249"/>
      <c r="F579" s="249"/>
    </row>
    <row r="580" spans="2:6">
      <c r="B580" s="249"/>
      <c r="C580" s="249"/>
      <c r="D580" s="249"/>
      <c r="E580" s="249"/>
      <c r="F580" s="249"/>
    </row>
    <row r="581" spans="2:6">
      <c r="B581" s="249"/>
      <c r="C581" s="249"/>
      <c r="D581" s="249"/>
      <c r="E581" s="249"/>
      <c r="F581" s="249"/>
    </row>
    <row r="582" spans="2:6">
      <c r="B582" s="249"/>
      <c r="C582" s="249"/>
      <c r="D582" s="249"/>
      <c r="E582" s="249"/>
      <c r="F582" s="249"/>
    </row>
    <row r="583" spans="2:6">
      <c r="B583" s="249"/>
      <c r="C583" s="249"/>
      <c r="D583" s="249"/>
      <c r="E583" s="249"/>
      <c r="F583" s="249"/>
    </row>
    <row r="584" spans="2:6">
      <c r="B584" s="249"/>
      <c r="C584" s="249"/>
      <c r="D584" s="249"/>
      <c r="E584" s="249"/>
      <c r="F584" s="249"/>
    </row>
    <row r="585" spans="2:6">
      <c r="B585" s="249"/>
      <c r="C585" s="249"/>
      <c r="D585" s="249"/>
      <c r="E585" s="249"/>
      <c r="F585" s="249"/>
    </row>
    <row r="586" spans="2:6">
      <c r="B586" s="249"/>
      <c r="C586" s="249"/>
      <c r="D586" s="249"/>
      <c r="E586" s="249"/>
      <c r="F586" s="249"/>
    </row>
    <row r="587" spans="2:6">
      <c r="B587" s="249"/>
      <c r="C587" s="249"/>
      <c r="D587" s="249"/>
      <c r="E587" s="249"/>
      <c r="F587" s="249"/>
    </row>
    <row r="588" spans="2:6">
      <c r="B588" s="249"/>
      <c r="C588" s="249"/>
      <c r="D588" s="249"/>
      <c r="E588" s="249"/>
      <c r="F588" s="249"/>
    </row>
    <row r="589" spans="2:6">
      <c r="B589" s="249"/>
      <c r="C589" s="249"/>
      <c r="D589" s="249"/>
      <c r="E589" s="249"/>
      <c r="F589" s="249"/>
    </row>
    <row r="590" spans="2:6">
      <c r="B590" s="249"/>
      <c r="C590" s="249"/>
      <c r="D590" s="249"/>
      <c r="E590" s="249"/>
      <c r="F590" s="249"/>
    </row>
    <row r="591" spans="2:6">
      <c r="B591" s="249"/>
      <c r="C591" s="249"/>
      <c r="D591" s="249"/>
      <c r="E591" s="249"/>
      <c r="F591" s="249"/>
    </row>
    <row r="592" spans="2:6">
      <c r="B592" s="249"/>
      <c r="C592" s="249"/>
      <c r="D592" s="249"/>
      <c r="E592" s="249"/>
      <c r="F592" s="249"/>
    </row>
    <row r="593" spans="2:6">
      <c r="B593" s="249"/>
      <c r="C593" s="249"/>
      <c r="D593" s="249"/>
      <c r="E593" s="249"/>
      <c r="F593" s="249"/>
    </row>
    <row r="594" spans="2:6">
      <c r="B594" s="249"/>
      <c r="C594" s="249"/>
      <c r="D594" s="249"/>
      <c r="E594" s="249"/>
      <c r="F594" s="249"/>
    </row>
    <row r="595" spans="2:6">
      <c r="B595" s="249"/>
      <c r="C595" s="249"/>
      <c r="D595" s="249"/>
      <c r="E595" s="249"/>
      <c r="F595" s="249"/>
    </row>
    <row r="596" spans="2:6">
      <c r="B596" s="249"/>
      <c r="C596" s="249"/>
      <c r="D596" s="249"/>
      <c r="E596" s="249"/>
      <c r="F596" s="249"/>
    </row>
    <row r="597" spans="2:6">
      <c r="B597" s="249"/>
      <c r="C597" s="249"/>
      <c r="D597" s="249"/>
      <c r="E597" s="249"/>
      <c r="F597" s="249"/>
    </row>
    <row r="598" spans="2:6">
      <c r="B598" s="249"/>
      <c r="C598" s="249"/>
      <c r="D598" s="249"/>
      <c r="E598" s="249"/>
      <c r="F598" s="249"/>
    </row>
    <row r="599" spans="2:6">
      <c r="B599" s="249"/>
      <c r="C599" s="249"/>
      <c r="D599" s="249"/>
      <c r="E599" s="249"/>
      <c r="F599" s="249"/>
    </row>
    <row r="600" spans="2:6">
      <c r="B600" s="249"/>
      <c r="C600" s="249"/>
      <c r="D600" s="249"/>
      <c r="E600" s="249"/>
      <c r="F600" s="249"/>
    </row>
    <row r="601" spans="2:6">
      <c r="B601" s="249"/>
      <c r="C601" s="249"/>
      <c r="D601" s="249"/>
      <c r="E601" s="249"/>
      <c r="F601" s="249"/>
    </row>
    <row r="602" spans="2:6">
      <c r="B602" s="249"/>
      <c r="C602" s="249"/>
      <c r="D602" s="249"/>
      <c r="E602" s="249"/>
      <c r="F602" s="249"/>
    </row>
    <row r="603" spans="2:6">
      <c r="B603" s="249"/>
      <c r="C603" s="249"/>
      <c r="D603" s="249"/>
      <c r="E603" s="249"/>
      <c r="F603" s="249"/>
    </row>
    <row r="604" spans="2:6">
      <c r="B604" s="249"/>
      <c r="C604" s="249"/>
      <c r="D604" s="249"/>
      <c r="E604" s="249"/>
      <c r="F604" s="249"/>
    </row>
    <row r="605" spans="2:6">
      <c r="B605" s="249"/>
      <c r="C605" s="249"/>
      <c r="D605" s="249"/>
      <c r="E605" s="249"/>
      <c r="F605" s="249"/>
    </row>
    <row r="606" spans="2:6">
      <c r="B606" s="249"/>
      <c r="C606" s="249"/>
      <c r="D606" s="249"/>
      <c r="E606" s="249"/>
      <c r="F606" s="249"/>
    </row>
    <row r="607" spans="2:6">
      <c r="B607" s="249"/>
      <c r="C607" s="249"/>
      <c r="D607" s="249"/>
      <c r="E607" s="249"/>
      <c r="F607" s="249"/>
    </row>
    <row r="608" spans="2:6">
      <c r="B608" s="249"/>
      <c r="C608" s="249"/>
      <c r="D608" s="249"/>
      <c r="E608" s="249"/>
      <c r="F608" s="249"/>
    </row>
    <row r="609" spans="2:6">
      <c r="B609" s="257" t="s">
        <v>36</v>
      </c>
      <c r="C609" s="257"/>
      <c r="D609" s="257"/>
      <c r="E609" s="257"/>
      <c r="F609" s="257"/>
    </row>
    <row r="610" spans="2:6">
      <c r="B610" s="257" t="s">
        <v>37</v>
      </c>
      <c r="C610" s="257"/>
      <c r="D610" s="257"/>
      <c r="E610" s="257"/>
      <c r="F610" s="257"/>
    </row>
    <row r="611" spans="2:6">
      <c r="B611" s="27"/>
      <c r="C611" s="27"/>
      <c r="D611" s="27"/>
      <c r="E611" s="27"/>
      <c r="F611" s="27"/>
    </row>
    <row r="612" spans="2:6">
      <c r="B612" s="249" t="s">
        <v>51</v>
      </c>
      <c r="C612" s="249"/>
      <c r="D612" s="249"/>
      <c r="E612" s="249"/>
      <c r="F612" s="249"/>
    </row>
    <row r="613" spans="2:6">
      <c r="B613" s="249"/>
      <c r="C613" s="249"/>
      <c r="D613" s="249"/>
      <c r="E613" s="249"/>
      <c r="F613" s="249"/>
    </row>
    <row r="614" spans="2:6">
      <c r="B614" s="249"/>
      <c r="C614" s="249"/>
      <c r="D614" s="249"/>
      <c r="E614" s="249"/>
      <c r="F614" s="249"/>
    </row>
    <row r="615" spans="2:6">
      <c r="B615" s="249"/>
      <c r="C615" s="249"/>
      <c r="D615" s="249"/>
      <c r="E615" s="249"/>
      <c r="F615" s="249"/>
    </row>
    <row r="616" spans="2:6">
      <c r="B616" s="249"/>
      <c r="C616" s="249"/>
      <c r="D616" s="249"/>
      <c r="E616" s="249"/>
      <c r="F616" s="249"/>
    </row>
    <row r="617" spans="2:6">
      <c r="B617" s="249"/>
      <c r="C617" s="249"/>
      <c r="D617" s="249"/>
      <c r="E617" s="249"/>
      <c r="F617" s="249"/>
    </row>
    <row r="618" spans="2:6">
      <c r="B618" s="249"/>
      <c r="C618" s="249"/>
      <c r="D618" s="249"/>
      <c r="E618" s="249"/>
      <c r="F618" s="249"/>
    </row>
    <row r="619" spans="2:6">
      <c r="B619" s="249"/>
      <c r="C619" s="249"/>
      <c r="D619" s="249"/>
      <c r="E619" s="249"/>
      <c r="F619" s="249"/>
    </row>
    <row r="620" spans="2:6">
      <c r="B620" s="249"/>
      <c r="C620" s="249"/>
      <c r="D620" s="249"/>
      <c r="E620" s="249"/>
      <c r="F620" s="249"/>
    </row>
    <row r="621" spans="2:6">
      <c r="B621" s="249"/>
      <c r="C621" s="249"/>
      <c r="D621" s="249"/>
      <c r="E621" s="249"/>
      <c r="F621" s="249"/>
    </row>
    <row r="622" spans="2:6">
      <c r="B622" s="249"/>
      <c r="C622" s="249"/>
      <c r="D622" s="249"/>
      <c r="E622" s="249"/>
      <c r="F622" s="249"/>
    </row>
    <row r="623" spans="2:6">
      <c r="B623" s="249"/>
      <c r="C623" s="249"/>
      <c r="D623" s="249"/>
      <c r="E623" s="249"/>
      <c r="F623" s="249"/>
    </row>
    <row r="624" spans="2:6">
      <c r="B624" s="249"/>
      <c r="C624" s="249"/>
      <c r="D624" s="249"/>
      <c r="E624" s="249"/>
      <c r="F624" s="249"/>
    </row>
    <row r="625" spans="2:6">
      <c r="B625" s="249"/>
      <c r="C625" s="249"/>
      <c r="D625" s="249"/>
      <c r="E625" s="249"/>
      <c r="F625" s="249"/>
    </row>
    <row r="626" spans="2:6">
      <c r="B626" s="249"/>
      <c r="C626" s="249"/>
      <c r="D626" s="249"/>
      <c r="E626" s="249"/>
      <c r="F626" s="249"/>
    </row>
    <row r="627" spans="2:6">
      <c r="B627" s="249"/>
      <c r="C627" s="249"/>
      <c r="D627" s="249"/>
      <c r="E627" s="249"/>
      <c r="F627" s="249"/>
    </row>
    <row r="628" spans="2:6">
      <c r="B628" s="249"/>
      <c r="C628" s="249"/>
      <c r="D628" s="249"/>
      <c r="E628" s="249"/>
      <c r="F628" s="249"/>
    </row>
    <row r="629" spans="2:6">
      <c r="B629" s="249"/>
      <c r="C629" s="249"/>
      <c r="D629" s="249"/>
      <c r="E629" s="249"/>
      <c r="F629" s="249"/>
    </row>
    <row r="630" spans="2:6">
      <c r="B630" s="249"/>
      <c r="C630" s="249"/>
      <c r="D630" s="249"/>
      <c r="E630" s="249"/>
      <c r="F630" s="249"/>
    </row>
    <row r="631" spans="2:6">
      <c r="B631" s="249"/>
      <c r="C631" s="249"/>
      <c r="D631" s="249"/>
      <c r="E631" s="249"/>
      <c r="F631" s="249"/>
    </row>
    <row r="632" spans="2:6">
      <c r="B632" s="249"/>
      <c r="C632" s="249"/>
      <c r="D632" s="249"/>
      <c r="E632" s="249"/>
      <c r="F632" s="249"/>
    </row>
    <row r="633" spans="2:6">
      <c r="B633" s="249"/>
      <c r="C633" s="249"/>
      <c r="D633" s="249"/>
      <c r="E633" s="249"/>
      <c r="F633" s="249"/>
    </row>
    <row r="634" spans="2:6">
      <c r="B634" s="249"/>
      <c r="C634" s="249"/>
      <c r="D634" s="249"/>
      <c r="E634" s="249"/>
      <c r="F634" s="249"/>
    </row>
    <row r="635" spans="2:6">
      <c r="B635" s="249"/>
      <c r="C635" s="249"/>
      <c r="D635" s="249"/>
      <c r="E635" s="249"/>
      <c r="F635" s="249"/>
    </row>
    <row r="636" spans="2:6">
      <c r="B636" s="249"/>
      <c r="C636" s="249"/>
      <c r="D636" s="249"/>
      <c r="E636" s="249"/>
      <c r="F636" s="249"/>
    </row>
    <row r="637" spans="2:6">
      <c r="B637" s="249"/>
      <c r="C637" s="249"/>
      <c r="D637" s="249"/>
      <c r="E637" s="249"/>
      <c r="F637" s="249"/>
    </row>
    <row r="638" spans="2:6">
      <c r="B638" s="249"/>
      <c r="C638" s="249"/>
      <c r="D638" s="249"/>
      <c r="E638" s="249"/>
      <c r="F638" s="249"/>
    </row>
    <row r="639" spans="2:6">
      <c r="B639" s="249"/>
      <c r="C639" s="249"/>
      <c r="D639" s="249"/>
      <c r="E639" s="249"/>
      <c r="F639" s="249"/>
    </row>
    <row r="640" spans="2:6">
      <c r="B640" s="249"/>
      <c r="C640" s="249"/>
      <c r="D640" s="249"/>
      <c r="E640" s="249"/>
      <c r="F640" s="249"/>
    </row>
    <row r="641" spans="2:6">
      <c r="B641" s="249"/>
      <c r="C641" s="249"/>
      <c r="D641" s="249"/>
      <c r="E641" s="249"/>
      <c r="F641" s="249"/>
    </row>
    <row r="642" spans="2:6">
      <c r="B642" s="249"/>
      <c r="C642" s="249"/>
      <c r="D642" s="249"/>
      <c r="E642" s="249"/>
      <c r="F642" s="249"/>
    </row>
    <row r="643" spans="2:6">
      <c r="B643" s="249"/>
      <c r="C643" s="249"/>
      <c r="D643" s="249"/>
      <c r="E643" s="249"/>
      <c r="F643" s="249"/>
    </row>
    <row r="644" spans="2:6">
      <c r="B644" s="249"/>
      <c r="C644" s="249"/>
      <c r="D644" s="249"/>
      <c r="E644" s="249"/>
      <c r="F644" s="249"/>
    </row>
    <row r="645" spans="2:6">
      <c r="B645" s="249"/>
      <c r="C645" s="249"/>
      <c r="D645" s="249"/>
      <c r="E645" s="249"/>
      <c r="F645" s="249"/>
    </row>
    <row r="646" spans="2:6">
      <c r="B646" s="249"/>
      <c r="C646" s="249"/>
      <c r="D646" s="249"/>
      <c r="E646" s="249"/>
      <c r="F646" s="249"/>
    </row>
    <row r="647" spans="2:6">
      <c r="B647" s="249"/>
      <c r="C647" s="249"/>
      <c r="D647" s="249"/>
      <c r="E647" s="249"/>
      <c r="F647" s="249"/>
    </row>
    <row r="648" spans="2:6">
      <c r="B648" s="249"/>
      <c r="C648" s="249"/>
      <c r="D648" s="249"/>
      <c r="E648" s="249"/>
      <c r="F648" s="249"/>
    </row>
    <row r="649" spans="2:6">
      <c r="B649" s="249"/>
      <c r="C649" s="249"/>
      <c r="D649" s="249"/>
      <c r="E649" s="249"/>
      <c r="F649" s="249"/>
    </row>
    <row r="650" spans="2:6">
      <c r="B650" s="249"/>
      <c r="C650" s="249"/>
      <c r="D650" s="249"/>
      <c r="E650" s="249"/>
      <c r="F650" s="249"/>
    </row>
    <row r="651" spans="2:6">
      <c r="B651" s="249"/>
      <c r="C651" s="249"/>
      <c r="D651" s="249"/>
      <c r="E651" s="249"/>
      <c r="F651" s="249"/>
    </row>
    <row r="652" spans="2:6">
      <c r="B652" s="249"/>
      <c r="C652" s="249"/>
      <c r="D652" s="249"/>
      <c r="E652" s="249"/>
      <c r="F652" s="249"/>
    </row>
    <row r="653" spans="2:6">
      <c r="B653" s="249"/>
      <c r="C653" s="249"/>
      <c r="D653" s="249"/>
      <c r="E653" s="249"/>
      <c r="F653" s="249"/>
    </row>
    <row r="654" spans="2:6">
      <c r="B654" s="249"/>
      <c r="C654" s="249"/>
      <c r="D654" s="249"/>
      <c r="E654" s="249"/>
      <c r="F654" s="249"/>
    </row>
    <row r="655" spans="2:6">
      <c r="B655" s="249"/>
      <c r="C655" s="249"/>
      <c r="D655" s="249"/>
      <c r="E655" s="249"/>
      <c r="F655" s="249"/>
    </row>
    <row r="656" spans="2:6">
      <c r="B656" s="249"/>
      <c r="C656" s="249"/>
      <c r="D656" s="249"/>
      <c r="E656" s="249"/>
      <c r="F656" s="249"/>
    </row>
    <row r="657" spans="2:6">
      <c r="B657" s="249"/>
      <c r="C657" s="249"/>
      <c r="D657" s="249"/>
      <c r="E657" s="249"/>
      <c r="F657" s="249"/>
    </row>
    <row r="658" spans="2:6">
      <c r="B658" s="249"/>
      <c r="C658" s="249"/>
      <c r="D658" s="249"/>
      <c r="E658" s="249"/>
      <c r="F658" s="249"/>
    </row>
    <row r="659" spans="2:6">
      <c r="B659" s="249"/>
      <c r="C659" s="249"/>
      <c r="D659" s="249"/>
      <c r="E659" s="249"/>
      <c r="F659" s="249"/>
    </row>
    <row r="660" spans="2:6">
      <c r="B660" s="249"/>
      <c r="C660" s="249"/>
      <c r="D660" s="249"/>
      <c r="E660" s="249"/>
      <c r="F660" s="249"/>
    </row>
    <row r="661" spans="2:6">
      <c r="B661" s="249"/>
      <c r="C661" s="249"/>
      <c r="D661" s="249"/>
      <c r="E661" s="249"/>
      <c r="F661" s="249"/>
    </row>
    <row r="662" spans="2:6">
      <c r="B662" s="249"/>
      <c r="C662" s="249"/>
      <c r="D662" s="249"/>
      <c r="E662" s="249"/>
      <c r="F662" s="249"/>
    </row>
    <row r="663" spans="2:6">
      <c r="B663" s="249"/>
      <c r="C663" s="249"/>
      <c r="D663" s="249"/>
      <c r="E663" s="249"/>
      <c r="F663" s="249"/>
    </row>
    <row r="664" spans="2:6">
      <c r="B664" s="249"/>
      <c r="C664" s="249"/>
      <c r="D664" s="249"/>
      <c r="E664" s="249"/>
      <c r="F664" s="249"/>
    </row>
    <row r="665" spans="2:6">
      <c r="B665" s="249"/>
      <c r="C665" s="249"/>
      <c r="D665" s="249"/>
      <c r="E665" s="249"/>
      <c r="F665" s="249"/>
    </row>
    <row r="666" spans="2:6">
      <c r="B666" s="249" t="s">
        <v>50</v>
      </c>
      <c r="C666" s="249"/>
      <c r="D666" s="249"/>
      <c r="E666" s="249"/>
      <c r="F666" s="249"/>
    </row>
    <row r="667" spans="2:6">
      <c r="B667" s="249"/>
      <c r="C667" s="249"/>
      <c r="D667" s="249"/>
      <c r="E667" s="249"/>
      <c r="F667" s="249"/>
    </row>
    <row r="668" spans="2:6">
      <c r="B668" s="249"/>
      <c r="C668" s="249"/>
      <c r="D668" s="249"/>
      <c r="E668" s="249"/>
      <c r="F668" s="249"/>
    </row>
    <row r="669" spans="2:6">
      <c r="B669" s="249"/>
      <c r="C669" s="249"/>
      <c r="D669" s="249"/>
      <c r="E669" s="249"/>
      <c r="F669" s="249"/>
    </row>
    <row r="670" spans="2:6">
      <c r="B670" s="249"/>
      <c r="C670" s="249"/>
      <c r="D670" s="249"/>
      <c r="E670" s="249"/>
      <c r="F670" s="249"/>
    </row>
    <row r="671" spans="2:6">
      <c r="B671" s="249"/>
      <c r="C671" s="249"/>
      <c r="D671" s="249"/>
      <c r="E671" s="249"/>
      <c r="F671" s="249"/>
    </row>
    <row r="672" spans="2:6">
      <c r="B672" s="249"/>
      <c r="C672" s="249"/>
      <c r="D672" s="249"/>
      <c r="E672" s="249"/>
      <c r="F672" s="249"/>
    </row>
    <row r="673" spans="2:6">
      <c r="B673" s="249"/>
      <c r="C673" s="249"/>
      <c r="D673" s="249"/>
      <c r="E673" s="249"/>
      <c r="F673" s="249"/>
    </row>
    <row r="674" spans="2:6">
      <c r="B674" s="249"/>
      <c r="C674" s="249"/>
      <c r="D674" s="249"/>
      <c r="E674" s="249"/>
      <c r="F674" s="249"/>
    </row>
    <row r="675" spans="2:6">
      <c r="B675" s="249"/>
      <c r="C675" s="249"/>
      <c r="D675" s="249"/>
      <c r="E675" s="249"/>
      <c r="F675" s="249"/>
    </row>
    <row r="676" spans="2:6">
      <c r="B676" s="249"/>
      <c r="C676" s="249"/>
      <c r="D676" s="249"/>
      <c r="E676" s="249"/>
      <c r="F676" s="249"/>
    </row>
    <row r="677" spans="2:6">
      <c r="B677" s="249"/>
      <c r="C677" s="249"/>
      <c r="D677" s="249"/>
      <c r="E677" s="249"/>
      <c r="F677" s="249"/>
    </row>
    <row r="678" spans="2:6">
      <c r="B678" s="249"/>
      <c r="C678" s="249"/>
      <c r="D678" s="249"/>
      <c r="E678" s="249"/>
      <c r="F678" s="249"/>
    </row>
    <row r="679" spans="2:6">
      <c r="B679" s="249"/>
      <c r="C679" s="249"/>
      <c r="D679" s="249"/>
      <c r="E679" s="249"/>
      <c r="F679" s="249"/>
    </row>
    <row r="680" spans="2:6">
      <c r="B680" s="249"/>
      <c r="C680" s="249"/>
      <c r="D680" s="249"/>
      <c r="E680" s="249"/>
      <c r="F680" s="249"/>
    </row>
    <row r="681" spans="2:6">
      <c r="B681" s="249"/>
      <c r="C681" s="249"/>
      <c r="D681" s="249"/>
      <c r="E681" s="249"/>
      <c r="F681" s="249"/>
    </row>
    <row r="682" spans="2:6">
      <c r="B682" s="249"/>
      <c r="C682" s="249"/>
      <c r="D682" s="249"/>
      <c r="E682" s="249"/>
      <c r="F682" s="249"/>
    </row>
    <row r="683" spans="2:6">
      <c r="B683" s="249"/>
      <c r="C683" s="249"/>
      <c r="D683" s="249"/>
      <c r="E683" s="249"/>
      <c r="F683" s="249"/>
    </row>
    <row r="684" spans="2:6">
      <c r="B684" s="249"/>
      <c r="C684" s="249"/>
      <c r="D684" s="249"/>
      <c r="E684" s="249"/>
      <c r="F684" s="249"/>
    </row>
    <row r="685" spans="2:6">
      <c r="B685" s="249"/>
      <c r="C685" s="249"/>
      <c r="D685" s="249"/>
      <c r="E685" s="249"/>
      <c r="F685" s="249"/>
    </row>
    <row r="686" spans="2:6">
      <c r="B686" s="249"/>
      <c r="C686" s="249"/>
      <c r="D686" s="249"/>
      <c r="E686" s="249"/>
      <c r="F686" s="249"/>
    </row>
    <row r="687" spans="2:6">
      <c r="B687" s="249"/>
      <c r="C687" s="249"/>
      <c r="D687" s="249"/>
      <c r="E687" s="249"/>
      <c r="F687" s="249"/>
    </row>
    <row r="688" spans="2:6">
      <c r="B688" s="249"/>
      <c r="C688" s="249"/>
      <c r="D688" s="249"/>
      <c r="E688" s="249"/>
      <c r="F688" s="249"/>
    </row>
    <row r="689" spans="2:6">
      <c r="B689" s="249"/>
      <c r="C689" s="249"/>
      <c r="D689" s="249"/>
      <c r="E689" s="249"/>
      <c r="F689" s="249"/>
    </row>
    <row r="690" spans="2:6">
      <c r="B690" s="249"/>
      <c r="C690" s="249"/>
      <c r="D690" s="249"/>
      <c r="E690" s="249"/>
      <c r="F690" s="249"/>
    </row>
    <row r="691" spans="2:6">
      <c r="B691" s="249"/>
      <c r="C691" s="249"/>
      <c r="D691" s="249"/>
      <c r="E691" s="249"/>
      <c r="F691" s="249"/>
    </row>
    <row r="692" spans="2:6">
      <c r="B692" s="249"/>
      <c r="C692" s="249"/>
      <c r="D692" s="249"/>
      <c r="E692" s="249"/>
      <c r="F692" s="249"/>
    </row>
    <row r="693" spans="2:6">
      <c r="B693" s="249"/>
      <c r="C693" s="249"/>
      <c r="D693" s="249"/>
      <c r="E693" s="249"/>
      <c r="F693" s="249"/>
    </row>
    <row r="694" spans="2:6">
      <c r="B694" s="249"/>
      <c r="C694" s="249"/>
      <c r="D694" s="249"/>
      <c r="E694" s="249"/>
      <c r="F694" s="249"/>
    </row>
    <row r="695" spans="2:6">
      <c r="B695" s="249"/>
      <c r="C695" s="249"/>
      <c r="D695" s="249"/>
      <c r="E695" s="249"/>
      <c r="F695" s="249"/>
    </row>
    <row r="696" spans="2:6">
      <c r="B696" s="249"/>
      <c r="C696" s="249"/>
      <c r="D696" s="249"/>
      <c r="E696" s="249"/>
      <c r="F696" s="249"/>
    </row>
    <row r="697" spans="2:6">
      <c r="B697" s="249"/>
      <c r="C697" s="249"/>
      <c r="D697" s="249"/>
      <c r="E697" s="249"/>
      <c r="F697" s="249"/>
    </row>
    <row r="698" spans="2:6">
      <c r="B698" s="249"/>
      <c r="C698" s="249"/>
      <c r="D698" s="249"/>
      <c r="E698" s="249"/>
      <c r="F698" s="249"/>
    </row>
    <row r="699" spans="2:6">
      <c r="B699" s="249"/>
      <c r="C699" s="249"/>
      <c r="D699" s="249"/>
      <c r="E699" s="249"/>
      <c r="F699" s="249"/>
    </row>
    <row r="700" spans="2:6">
      <c r="B700" s="249"/>
      <c r="C700" s="249"/>
      <c r="D700" s="249"/>
      <c r="E700" s="249"/>
      <c r="F700" s="249"/>
    </row>
    <row r="701" spans="2:6">
      <c r="B701" s="249"/>
      <c r="C701" s="249"/>
      <c r="D701" s="249"/>
      <c r="E701" s="249"/>
      <c r="F701" s="249"/>
    </row>
    <row r="702" spans="2:6">
      <c r="B702" s="249"/>
      <c r="C702" s="249"/>
      <c r="D702" s="249"/>
      <c r="E702" s="249"/>
      <c r="F702" s="249"/>
    </row>
    <row r="703" spans="2:6">
      <c r="B703" s="249"/>
      <c r="C703" s="249"/>
      <c r="D703" s="249"/>
      <c r="E703" s="249"/>
      <c r="F703" s="249"/>
    </row>
    <row r="704" spans="2:6">
      <c r="B704" s="249"/>
      <c r="C704" s="249"/>
      <c r="D704" s="249"/>
      <c r="E704" s="249"/>
      <c r="F704" s="249"/>
    </row>
    <row r="705" spans="2:6">
      <c r="B705" s="249"/>
      <c r="C705" s="249"/>
      <c r="D705" s="249"/>
      <c r="E705" s="249"/>
      <c r="F705" s="249"/>
    </row>
    <row r="706" spans="2:6">
      <c r="B706" s="249"/>
      <c r="C706" s="249"/>
      <c r="D706" s="249"/>
      <c r="E706" s="249"/>
      <c r="F706" s="249"/>
    </row>
    <row r="707" spans="2:6">
      <c r="B707" s="249"/>
      <c r="C707" s="249"/>
      <c r="D707" s="249"/>
      <c r="E707" s="249"/>
      <c r="F707" s="249"/>
    </row>
    <row r="708" spans="2:6">
      <c r="B708" s="249"/>
      <c r="C708" s="249"/>
      <c r="D708" s="249"/>
      <c r="E708" s="249"/>
      <c r="F708" s="249"/>
    </row>
    <row r="709" spans="2:6">
      <c r="B709" s="249"/>
      <c r="C709" s="249"/>
      <c r="D709" s="249"/>
      <c r="E709" s="249"/>
      <c r="F709" s="249"/>
    </row>
    <row r="710" spans="2:6">
      <c r="B710" s="249"/>
      <c r="C710" s="249"/>
      <c r="D710" s="249"/>
      <c r="E710" s="249"/>
      <c r="F710" s="249"/>
    </row>
    <row r="711" spans="2:6">
      <c r="B711" s="249"/>
      <c r="C711" s="249"/>
      <c r="D711" s="249"/>
      <c r="E711" s="249"/>
      <c r="F711" s="249"/>
    </row>
    <row r="712" spans="2:6">
      <c r="B712" s="249"/>
      <c r="C712" s="249"/>
      <c r="D712" s="249"/>
      <c r="E712" s="249"/>
      <c r="F712" s="249"/>
    </row>
    <row r="713" spans="2:6">
      <c r="B713" s="249"/>
      <c r="C713" s="249"/>
      <c r="D713" s="249"/>
      <c r="E713" s="249"/>
      <c r="F713" s="249"/>
    </row>
    <row r="714" spans="2:6">
      <c r="B714" s="249"/>
      <c r="C714" s="249"/>
      <c r="D714" s="249"/>
      <c r="E714" s="249"/>
      <c r="F714" s="249"/>
    </row>
    <row r="715" spans="2:6">
      <c r="B715" s="249"/>
      <c r="C715" s="249"/>
      <c r="D715" s="249"/>
      <c r="E715" s="249"/>
      <c r="F715" s="249"/>
    </row>
    <row r="716" spans="2:6">
      <c r="B716" s="249"/>
      <c r="C716" s="249"/>
      <c r="D716" s="249"/>
      <c r="E716" s="249"/>
      <c r="F716" s="249"/>
    </row>
  </sheetData>
  <mergeCells count="29">
    <mergeCell ref="C3:F3"/>
    <mergeCell ref="C4:F4"/>
    <mergeCell ref="B10:F10"/>
    <mergeCell ref="B12:F12"/>
    <mergeCell ref="B14:F14"/>
    <mergeCell ref="C7:F7"/>
    <mergeCell ref="B609:F609"/>
    <mergeCell ref="B610:F610"/>
    <mergeCell ref="B612:F665"/>
    <mergeCell ref="H6:I6"/>
    <mergeCell ref="B20:F20"/>
    <mergeCell ref="B16:F16"/>
    <mergeCell ref="B18:F18"/>
    <mergeCell ref="C1:F1"/>
    <mergeCell ref="C2:F2"/>
    <mergeCell ref="C5:F5"/>
    <mergeCell ref="C6:D6"/>
    <mergeCell ref="B666:F716"/>
    <mergeCell ref="B23:F80"/>
    <mergeCell ref="B81:F136"/>
    <mergeCell ref="B137:F191"/>
    <mergeCell ref="B192:F246"/>
    <mergeCell ref="B247:F295"/>
    <mergeCell ref="B296:F344"/>
    <mergeCell ref="B345:F397"/>
    <mergeCell ref="B399:F456"/>
    <mergeCell ref="B458:F505"/>
    <mergeCell ref="B506:F552"/>
    <mergeCell ref="B553:F608"/>
  </mergeCells>
  <pageMargins left="0.78740157480314965" right="0.31496062992125984" top="0.31496062992125984" bottom="0.31496062992125984" header="0.31496062992125984" footer="0.31496062992125984"/>
  <pageSetup paperSize="9" scale="97" orientation="portrait" r:id="rId1"/>
  <rowBreaks count="3" manualBreakCount="3">
    <brk id="255" max="5" man="1"/>
    <brk id="398" max="5" man="1"/>
    <brk id="66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0"/>
  <sheetViews>
    <sheetView tabSelected="1" view="pageBreakPreview" zoomScaleNormal="100" zoomScaleSheetLayoutView="100" zoomScalePageLayoutView="85" workbookViewId="0">
      <selection activeCell="F9" sqref="F9"/>
    </sheetView>
  </sheetViews>
  <sheetFormatPr defaultRowHeight="12.75"/>
  <cols>
    <col min="1" max="1" width="4.42578125" style="32" customWidth="1"/>
    <col min="2" max="2" width="41.42578125" style="32" customWidth="1"/>
    <col min="3" max="3" width="7.28515625" style="100" customWidth="1"/>
    <col min="4" max="4" width="9" style="86" customWidth="1"/>
    <col min="5" max="5" width="9.140625" style="34" customWidth="1"/>
    <col min="6" max="6" width="16.28515625" style="87" customWidth="1"/>
    <col min="7" max="7" width="48.42578125" style="32" customWidth="1"/>
    <col min="8" max="16384" width="9.140625" style="32"/>
  </cols>
  <sheetData>
    <row r="1" spans="1:7" ht="48.75" customHeight="1">
      <c r="B1" s="26" t="s">
        <v>27</v>
      </c>
      <c r="C1" s="243" t="str">
        <f>'1_Naslovnica'!C10</f>
        <v>MINISTARSTVO PROSTORNOGA UREĐENJA, GRADITELJSTVA I DRŽAVNE IMOVINE
OIB: 95093210687
Ulica Republike Austrije 20, 10 000 Zagreb</v>
      </c>
      <c r="D1" s="243"/>
      <c r="E1" s="243"/>
      <c r="F1" s="243"/>
    </row>
    <row r="2" spans="1:7" ht="51" customHeight="1">
      <c r="B2" s="26" t="s">
        <v>28</v>
      </c>
      <c r="C2" s="244" t="str">
        <f>'1_Naslovnica'!C12</f>
        <v xml:space="preserve">Suvlasnici višestambene zgrade 
Ulica Vjekoslava Klaića 19, Zagreb 
Gradsko stambeno i komunalno gospodarstvo d.o.o. 
Savska cesta 1, Zagreb; OIB:03744272526 
</v>
      </c>
      <c r="D2" s="244"/>
      <c r="E2" s="244"/>
      <c r="F2" s="244"/>
      <c r="G2" s="34"/>
    </row>
    <row r="3" spans="1:7">
      <c r="A3" s="66"/>
      <c r="B3" s="26" t="s">
        <v>0</v>
      </c>
      <c r="C3" s="239" t="str">
        <f>'1_Naslovnica'!C14</f>
        <v>Višestambena zgrada</v>
      </c>
      <c r="D3" s="239"/>
      <c r="E3" s="239"/>
      <c r="F3" s="239"/>
    </row>
    <row r="4" spans="1:7" ht="22.5" customHeight="1">
      <c r="A4" s="66"/>
      <c r="B4" s="24" t="s">
        <v>1</v>
      </c>
      <c r="C4" s="245" t="str">
        <f>'1_Naslovnica'!C16</f>
        <v xml:space="preserve">Ulica Vjekoslava Klaića 19, 10 000 Zagreb;
k.č.br. 3932, k.o. Črnomerec </v>
      </c>
      <c r="D4" s="245"/>
      <c r="E4" s="245"/>
      <c r="F4" s="245"/>
    </row>
    <row r="5" spans="1:7" ht="24.75" customHeight="1">
      <c r="A5" s="66"/>
      <c r="B5" s="24" t="s">
        <v>33</v>
      </c>
      <c r="C5" s="239" t="str">
        <f>'1_Naslovnica'!C18</f>
        <v xml:space="preserve">Građevinski projekt – Projekt obnove konstrukcije zgrade </v>
      </c>
      <c r="D5" s="239"/>
      <c r="E5" s="239"/>
      <c r="F5" s="239"/>
    </row>
    <row r="6" spans="1:7" ht="12.75" customHeight="1">
      <c r="A6" s="66"/>
      <c r="B6" s="24" t="s">
        <v>18</v>
      </c>
      <c r="C6" s="238" t="str">
        <f>'1_Naslovnica'!C48</f>
        <v>P-24-00076-POKZ</v>
      </c>
      <c r="D6" s="238"/>
      <c r="E6" s="24" t="s">
        <v>24</v>
      </c>
      <c r="F6" s="33" t="str">
        <f>'1_Naslovnica'!C46</f>
        <v>0</v>
      </c>
    </row>
    <row r="7" spans="1:7" ht="12.75" customHeight="1" thickBot="1">
      <c r="A7" s="66"/>
      <c r="B7" s="25" t="s">
        <v>32</v>
      </c>
      <c r="C7" s="238" t="str">
        <f>'1_Naslovnica'!C50</f>
        <v>Zagreb, listopad 2024.</v>
      </c>
      <c r="D7" s="239"/>
      <c r="E7" s="239"/>
      <c r="F7" s="239"/>
    </row>
    <row r="8" spans="1:7" ht="23.25" customHeight="1" thickBot="1">
      <c r="A8" s="67" t="s">
        <v>5</v>
      </c>
      <c r="B8" s="68" t="s">
        <v>6</v>
      </c>
      <c r="C8" s="69" t="s">
        <v>7</v>
      </c>
      <c r="D8" s="70" t="s">
        <v>8</v>
      </c>
      <c r="E8" s="71" t="s">
        <v>9</v>
      </c>
      <c r="F8" s="72" t="s">
        <v>10</v>
      </c>
    </row>
    <row r="9" spans="1:7" ht="12.75" customHeight="1">
      <c r="A9" s="66"/>
      <c r="B9" s="73"/>
      <c r="C9" s="74"/>
      <c r="D9" s="75"/>
      <c r="E9" s="76"/>
      <c r="F9" s="77"/>
    </row>
    <row r="10" spans="1:7" ht="12.75" customHeight="1">
      <c r="A10" s="78" t="s">
        <v>15</v>
      </c>
      <c r="B10" s="79" t="s">
        <v>16</v>
      </c>
      <c r="C10" s="80"/>
      <c r="D10" s="81"/>
      <c r="E10" s="82"/>
      <c r="F10" s="83"/>
    </row>
    <row r="11" spans="1:7" ht="12.75" customHeight="1">
      <c r="A11" s="66"/>
      <c r="B11" s="73"/>
      <c r="C11" s="74"/>
      <c r="D11" s="75"/>
      <c r="E11" s="76"/>
      <c r="F11" s="77"/>
    </row>
    <row r="12" spans="1:7" ht="12.75" customHeight="1">
      <c r="A12" s="84">
        <v>0</v>
      </c>
      <c r="B12" s="85" t="s">
        <v>38</v>
      </c>
      <c r="C12" s="80"/>
      <c r="D12" s="81"/>
      <c r="E12" s="82"/>
      <c r="F12" s="83"/>
    </row>
    <row r="13" spans="1:7" ht="146.25" customHeight="1">
      <c r="A13" s="66"/>
      <c r="B13" s="240" t="s">
        <v>62</v>
      </c>
      <c r="C13" s="240"/>
      <c r="D13" s="240"/>
      <c r="E13" s="240"/>
      <c r="F13" s="240"/>
    </row>
    <row r="14" spans="1:7" ht="134.25" customHeight="1">
      <c r="A14" s="66"/>
      <c r="B14" s="241" t="s">
        <v>63</v>
      </c>
      <c r="C14" s="241"/>
      <c r="D14" s="241"/>
      <c r="E14" s="241"/>
      <c r="F14" s="241"/>
    </row>
    <row r="15" spans="1:7" ht="54" customHeight="1">
      <c r="A15" s="66"/>
      <c r="B15" s="241" t="s">
        <v>39</v>
      </c>
      <c r="C15" s="241"/>
      <c r="D15" s="241"/>
      <c r="E15" s="241"/>
      <c r="F15" s="241"/>
    </row>
    <row r="16" spans="1:7" ht="12.75" customHeight="1">
      <c r="C16" s="32"/>
    </row>
    <row r="17" spans="1:7" ht="15">
      <c r="A17" s="88">
        <v>1</v>
      </c>
      <c r="B17" s="89" t="s">
        <v>46</v>
      </c>
      <c r="C17" s="90"/>
      <c r="D17" s="91"/>
      <c r="E17" s="92"/>
      <c r="F17" s="93"/>
    </row>
    <row r="18" spans="1:7" ht="194.25" customHeight="1">
      <c r="A18" s="94"/>
      <c r="B18" s="242" t="s">
        <v>124</v>
      </c>
      <c r="C18" s="242"/>
      <c r="D18" s="242"/>
      <c r="E18" s="242"/>
      <c r="F18" s="242"/>
    </row>
    <row r="19" spans="1:7">
      <c r="A19" s="94"/>
      <c r="B19" s="95"/>
      <c r="C19" s="95"/>
      <c r="D19" s="96"/>
      <c r="E19" s="226"/>
      <c r="F19" s="98"/>
    </row>
    <row r="20" spans="1:7" ht="119.25" customHeight="1">
      <c r="A20" s="35" t="str" cm="1">
        <f t="array" ref="A20">IF(OR(ISBLANK(B20),MID(B20,2,1)=")"),"",$A$17&amp;"."&amp;SUMPRODUCT(IF(ISTEXT($B$20:B20),1,0))-SUMPRODUCT(IF(MID($B$20:B20,2,1)=")",1,0))&amp;".")</f>
        <v>1.1.</v>
      </c>
      <c r="B20" s="99" t="s">
        <v>106</v>
      </c>
      <c r="C20" s="100" t="s">
        <v>12</v>
      </c>
      <c r="D20" s="101">
        <v>1</v>
      </c>
      <c r="E20" s="227"/>
      <c r="F20" s="102">
        <f>D20*E20</f>
        <v>0</v>
      </c>
    </row>
    <row r="21" spans="1:7">
      <c r="A21" s="35"/>
      <c r="B21" s="103"/>
      <c r="C21" s="104"/>
      <c r="D21" s="105"/>
      <c r="E21" s="228"/>
      <c r="F21" s="106"/>
    </row>
    <row r="22" spans="1:7" ht="280.5">
      <c r="A22" s="35" t="str" cm="1">
        <f t="array" ref="A22">IF(OR(ISBLANK(B22),MID(B22,2,1)=")"),"",$A$17&amp;"."&amp;SUMPRODUCT(IF(ISTEXT($B$20:B22),1,0))-SUMPRODUCT(IF(MID($B$20:B22,2,1)=")",1,0))&amp;".")</f>
        <v>1.2.</v>
      </c>
      <c r="B22" s="107" t="s">
        <v>125</v>
      </c>
      <c r="C22" s="32"/>
      <c r="E22" s="229"/>
      <c r="F22" s="32"/>
      <c r="G22" s="34"/>
    </row>
    <row r="23" spans="1:7" ht="12.75" customHeight="1">
      <c r="A23" s="35" t="str" cm="1">
        <f t="array" ref="A23">IF(OR(ISBLANK(B23),MID(B23,2,1)=")"),"",$A$17&amp;"."&amp;SUMPRODUCT(IF(ISTEXT($B$20:B23),1,0))-SUMPRODUCT(IF(MID($B$20:B23,2,1)=")",1,0))&amp;".")</f>
        <v/>
      </c>
      <c r="B23" s="107" t="s">
        <v>83</v>
      </c>
      <c r="C23" s="66" t="s">
        <v>4</v>
      </c>
      <c r="D23" s="108">
        <v>647.5</v>
      </c>
      <c r="E23" s="227"/>
      <c r="F23" s="102">
        <f>D23*E23</f>
        <v>0</v>
      </c>
      <c r="G23" s="109"/>
    </row>
    <row r="24" spans="1:7" ht="12.75" customHeight="1">
      <c r="A24" s="35" t="str" cm="1">
        <f t="array" ref="A24">IF(OR(ISBLANK(B24),MID(B24,2,1)=")"),"",$A$17&amp;"."&amp;SUMPRODUCT(IF(ISTEXT($B$20:B24),1,0))-SUMPRODUCT(IF(MID($B$20:B24,2,1)=")",1,0))&amp;".")</f>
        <v/>
      </c>
      <c r="B24" s="107" t="s">
        <v>84</v>
      </c>
      <c r="C24" s="66" t="s">
        <v>4</v>
      </c>
      <c r="D24" s="108">
        <v>647.5</v>
      </c>
      <c r="E24" s="227"/>
      <c r="F24" s="102">
        <f>D24*E24</f>
        <v>0</v>
      </c>
      <c r="G24" s="109"/>
    </row>
    <row r="25" spans="1:7">
      <c r="A25" s="35" t="str" cm="1">
        <f t="array" ref="A25">IF(OR(ISBLANK(B25),MID(B25,2,1)=")"),"",$A$17&amp;"."&amp;SUMPRODUCT(IF(ISTEXT($B$20:B25),1,0))-SUMPRODUCT(IF(MID($B$20:B25,2,1)=")",1,0))&amp;".")</f>
        <v/>
      </c>
      <c r="B25" s="103"/>
      <c r="C25" s="104"/>
      <c r="D25" s="105"/>
      <c r="E25" s="46"/>
      <c r="F25" s="106"/>
    </row>
    <row r="26" spans="1:7" ht="191.25">
      <c r="A26" s="35" t="str" cm="1">
        <f t="array" ref="A26">IF(OR(ISBLANK(B26),MID(B26,2,1)=")"),"",$A$17&amp;"."&amp;SUMPRODUCT(IF(ISTEXT($B$20:B26),1,0))-SUMPRODUCT(IF(MID($B$20:B26,2,1)=")",1,0))&amp;".")</f>
        <v>1.3.</v>
      </c>
      <c r="B26" s="107" t="s">
        <v>183</v>
      </c>
      <c r="C26" s="111" t="s">
        <v>4</v>
      </c>
      <c r="D26" s="108">
        <v>250</v>
      </c>
      <c r="E26" s="227"/>
      <c r="F26" s="102">
        <f>D26*E26</f>
        <v>0</v>
      </c>
    </row>
    <row r="27" spans="1:7">
      <c r="A27" s="35"/>
      <c r="B27" s="103"/>
      <c r="C27" s="104"/>
      <c r="D27" s="105"/>
      <c r="E27" s="46"/>
      <c r="F27" s="106"/>
    </row>
    <row r="28" spans="1:7" ht="114.75">
      <c r="A28" s="35" t="str" cm="1">
        <f t="array" ref="A28">IF(OR(ISBLANK(B28),MID(B28,2,1)=")"),"",$A$17&amp;"."&amp;SUMPRODUCT(IF(ISTEXT($B$20:B28),1,0))-SUMPRODUCT(IF(MID($B$20:B28,2,1)=")",1,0))&amp;".")</f>
        <v>1.4.</v>
      </c>
      <c r="B28" s="107" t="s">
        <v>135</v>
      </c>
      <c r="C28" s="111" t="s">
        <v>4</v>
      </c>
      <c r="D28" s="108">
        <f>SUM(D23:D25)</f>
        <v>1295</v>
      </c>
      <c r="E28" s="227"/>
      <c r="F28" s="102">
        <f>D28*E28</f>
        <v>0</v>
      </c>
    </row>
    <row r="29" spans="1:7">
      <c r="A29" s="35"/>
      <c r="B29" s="107"/>
      <c r="C29" s="111"/>
      <c r="D29" s="105"/>
      <c r="E29" s="112"/>
      <c r="F29" s="102"/>
    </row>
    <row r="30" spans="1:7" ht="15">
      <c r="A30" s="88" t="s">
        <v>17</v>
      </c>
      <c r="B30" s="113" t="str">
        <f>B17</f>
        <v>PRIPREMNI I ZAVRŠNI RADOVI</v>
      </c>
      <c r="C30" s="237" t="s">
        <v>11</v>
      </c>
      <c r="D30" s="237"/>
      <c r="E30" s="92"/>
      <c r="F30" s="55">
        <f>SUM(F20:F29)</f>
        <v>0</v>
      </c>
    </row>
    <row r="31" spans="1:7" ht="15">
      <c r="A31" s="115"/>
      <c r="B31" s="116"/>
      <c r="C31" s="117"/>
      <c r="D31" s="118"/>
      <c r="E31" s="110"/>
      <c r="F31" s="56"/>
    </row>
    <row r="32" spans="1:7">
      <c r="A32" s="119"/>
      <c r="B32" s="120"/>
      <c r="C32" s="121"/>
      <c r="D32" s="122"/>
      <c r="E32" s="110"/>
      <c r="F32" s="123"/>
    </row>
    <row r="33" spans="1:6" ht="15">
      <c r="A33" s="88">
        <v>2</v>
      </c>
      <c r="B33" s="89" t="s">
        <v>40</v>
      </c>
      <c r="C33" s="90"/>
      <c r="D33" s="91"/>
      <c r="E33" s="92"/>
      <c r="F33" s="93"/>
    </row>
    <row r="34" spans="1:6" ht="198" customHeight="1">
      <c r="A34" s="94"/>
      <c r="B34" s="242" t="s">
        <v>43</v>
      </c>
      <c r="C34" s="242"/>
      <c r="D34" s="242"/>
      <c r="E34" s="242"/>
      <c r="F34" s="242"/>
    </row>
    <row r="35" spans="1:6">
      <c r="A35" s="119"/>
      <c r="B35" s="120"/>
      <c r="C35" s="121"/>
      <c r="D35" s="122"/>
      <c r="E35" s="110"/>
      <c r="F35" s="123"/>
    </row>
    <row r="36" spans="1:6" ht="165.75">
      <c r="A36" s="35" t="str" cm="1">
        <f t="array" ref="A36">IF(OR(ISBLANK(B36),MID(B36,2,1)=")"),"",$A$33&amp;"."&amp;SUMPRODUCT(IF(ISTEXT($B36:B$36),1,0))-SUMPRODUCT(IF(MID($B36:B$36,2,1)=")",1,0))&amp;".")</f>
        <v>2.1.</v>
      </c>
      <c r="B36" s="107" t="s">
        <v>71</v>
      </c>
      <c r="C36" s="66" t="s">
        <v>26</v>
      </c>
      <c r="D36" s="108">
        <v>110</v>
      </c>
      <c r="E36" s="47"/>
      <c r="F36" s="102">
        <f>D36*E36</f>
        <v>0</v>
      </c>
    </row>
    <row r="37" spans="1:6">
      <c r="A37" s="35" t="str" cm="1">
        <f t="array" ref="A37">IF(OR(ISBLANK(B37),MID(B37,2,1)=")"),"",$A$33&amp;"."&amp;SUMPRODUCT(IF(ISTEXT($B$36:B37),1,0))-SUMPRODUCT(IF(MID($B$36:B37,2,1)=")",1,0))&amp;".")</f>
        <v/>
      </c>
      <c r="B37" s="125"/>
      <c r="C37" s="104"/>
      <c r="D37" s="105"/>
      <c r="E37" s="39"/>
      <c r="F37" s="106"/>
    </row>
    <row r="38" spans="1:6" ht="216.75">
      <c r="A38" s="35" t="str" cm="1">
        <f t="array" ref="A38">IF(OR(ISBLANK(B38),MID(B38,2,1)=")"),"",$A$33&amp;"."&amp;SUMPRODUCT(IF(ISTEXT($B$36:B38),1,0))-SUMPRODUCT(IF(MID($B$36:B38,2,1)=")",1,0))&amp;".")</f>
        <v>2.2.</v>
      </c>
      <c r="B38" s="107" t="s">
        <v>117</v>
      </c>
      <c r="C38" s="66" t="s">
        <v>26</v>
      </c>
      <c r="D38" s="108">
        <v>110</v>
      </c>
      <c r="E38" s="47"/>
      <c r="F38" s="102">
        <f>D38*E38</f>
        <v>0</v>
      </c>
    </row>
    <row r="39" spans="1:6">
      <c r="A39" s="35" t="str" cm="1">
        <f t="array" ref="A39">IF(OR(ISBLANK(B39),MID(B39,2,1)=")"),"",$A$33&amp;"."&amp;SUMPRODUCT(IF(ISTEXT($B$36:B39),1,0))-SUMPRODUCT(IF(MID($B$36:B39,2,1)=")",1,0))&amp;".")</f>
        <v/>
      </c>
      <c r="B39" s="107"/>
      <c r="C39" s="66"/>
      <c r="D39" s="105"/>
      <c r="E39" s="47"/>
      <c r="F39" s="102"/>
    </row>
    <row r="40" spans="1:6" ht="242.25">
      <c r="A40" s="35" t="str" cm="1">
        <f t="array" ref="A40">IF(OR(ISBLANK(B40),MID(B40,2,1)=")"),"",$A$33&amp;"."&amp;SUMPRODUCT(IF(ISTEXT($B$36:B40),1,0))-SUMPRODUCT(IF(MID($B$36:B40,2,1)=")",1,0))&amp;".")</f>
        <v>2.3.</v>
      </c>
      <c r="B40" s="107" t="s">
        <v>118</v>
      </c>
      <c r="C40" s="66" t="s">
        <v>26</v>
      </c>
      <c r="D40" s="108">
        <v>80</v>
      </c>
      <c r="E40" s="47"/>
      <c r="F40" s="102">
        <f>D40*E40</f>
        <v>0</v>
      </c>
    </row>
    <row r="41" spans="1:6">
      <c r="A41" s="35"/>
      <c r="B41" s="125"/>
      <c r="C41" s="104"/>
      <c r="D41" s="105"/>
      <c r="E41" s="39"/>
      <c r="F41" s="106"/>
    </row>
    <row r="42" spans="1:6" ht="178.5">
      <c r="A42" s="35" t="str" cm="1">
        <f t="array" ref="A42">IF(OR(ISBLANK(B42),MID(B42,2,1)=")"),"",$A$33&amp;"."&amp;SUMPRODUCT(IF(ISTEXT($B$36:B42),1,0))-SUMPRODUCT(IF(MID($B$36:B42,2,1)=")",1,0))&amp;".")</f>
        <v>2.4.</v>
      </c>
      <c r="B42" s="107" t="s">
        <v>70</v>
      </c>
      <c r="C42" s="66" t="s">
        <v>12</v>
      </c>
      <c r="D42" s="108">
        <v>12</v>
      </c>
      <c r="E42" s="47"/>
      <c r="F42" s="102">
        <f>D42*E42</f>
        <v>0</v>
      </c>
    </row>
    <row r="43" spans="1:6">
      <c r="A43" s="35" t="str" cm="1">
        <f t="array" ref="A43">IF(OR(ISBLANK(B43),MID(B43,2,1)=")"),"",$A$33&amp;"."&amp;SUMPRODUCT(IF(ISTEXT($B$36:B43),1,0))-SUMPRODUCT(IF(MID($B$36:B43,2,1)=")",1,0))&amp;".")</f>
        <v/>
      </c>
      <c r="B43" s="120"/>
      <c r="C43" s="121"/>
      <c r="D43" s="126"/>
      <c r="E43" s="46"/>
      <c r="F43" s="123"/>
    </row>
    <row r="44" spans="1:6" ht="178.5">
      <c r="A44" s="35" t="str" cm="1">
        <f t="array" ref="A44">IF(OR(ISBLANK(B44),MID(B44,2,1)=")"),"",$A$33&amp;"."&amp;SUMPRODUCT(IF(ISTEXT($B$36:B44),1,0))-SUMPRODUCT(IF(MID($B$36:B44,2,1)=")",1,0))&amp;".")</f>
        <v>2.5.</v>
      </c>
      <c r="B44" s="107" t="s">
        <v>81</v>
      </c>
      <c r="C44" s="66" t="s">
        <v>26</v>
      </c>
      <c r="D44" s="108">
        <v>12</v>
      </c>
      <c r="E44" s="47"/>
      <c r="F44" s="102">
        <f>D44*E44</f>
        <v>0</v>
      </c>
    </row>
    <row r="45" spans="1:6">
      <c r="A45" s="35" t="str" cm="1">
        <f t="array" ref="A45">IF(OR(ISBLANK(B45),MID(B45,2,1)=")"),"",$A$33&amp;"."&amp;SUMPRODUCT(IF(ISTEXT($B$36:B45),1,0))-SUMPRODUCT(IF(MID($B$36:B45,2,1)=")",1,0))&amp;".")</f>
        <v/>
      </c>
      <c r="B45" s="120"/>
      <c r="C45" s="121"/>
      <c r="D45" s="122"/>
      <c r="E45" s="46"/>
      <c r="F45" s="123"/>
    </row>
    <row r="46" spans="1:6" ht="191.25">
      <c r="A46" s="35" t="str" cm="1">
        <f t="array" ref="A46">IF(OR(ISBLANK(B46),MID(B46,2,1)=")"),"",$A$33&amp;"."&amp;SUMPRODUCT(IF(ISTEXT($B$36:B46),1,0))-SUMPRODUCT(IF(MID($B$36:B46,2,1)=")",1,0))&amp;".")</f>
        <v>2.6.</v>
      </c>
      <c r="B46" s="107" t="s">
        <v>72</v>
      </c>
      <c r="C46" s="66" t="s">
        <v>26</v>
      </c>
      <c r="D46" s="108">
        <v>8</v>
      </c>
      <c r="E46" s="47"/>
      <c r="F46" s="102">
        <f>D46*E46</f>
        <v>0</v>
      </c>
    </row>
    <row r="47" spans="1:6">
      <c r="A47" s="35" t="str" cm="1">
        <f t="array" ref="A47">IF(OR(ISBLANK(B47),MID(B47,2,1)=")"),"",$A$33&amp;"."&amp;SUMPRODUCT(IF(ISTEXT($B$36:B47),1,0))-SUMPRODUCT(IF(MID($B$36:B47,2,1)=")",1,0))&amp;".")</f>
        <v/>
      </c>
      <c r="B47" s="107"/>
      <c r="C47" s="66"/>
      <c r="D47" s="108"/>
      <c r="E47" s="47"/>
      <c r="F47" s="102"/>
    </row>
    <row r="48" spans="1:6" ht="153">
      <c r="A48" s="35" t="str" cm="1">
        <f t="array" ref="A48">IF(OR(ISBLANK(B48),MID(B48,2,1)=")"),"",$A$33&amp;"."&amp;SUMPRODUCT(IF(ISTEXT($B$36:B48),1,0))-SUMPRODUCT(IF(MID($B$36:B48,2,1)=")",1,0))&amp;".")</f>
        <v>2.7.</v>
      </c>
      <c r="B48" s="107" t="s">
        <v>143</v>
      </c>
      <c r="C48" s="121"/>
      <c r="D48" s="127"/>
      <c r="E48" s="62"/>
      <c r="F48" s="123"/>
    </row>
    <row r="49" spans="1:7">
      <c r="A49" s="35" t="str" cm="1">
        <f t="array" ref="A49">IF(OR(ISBLANK(B49),MID(B49,2,1)=")"),"",$A$33&amp;"."&amp;SUMPRODUCT(IF(ISTEXT($B$36:B49),1,0))-SUMPRODUCT(IF(MID($B$36:B49,2,1)=")",1,0))&amp;".")</f>
        <v/>
      </c>
      <c r="B49" s="125" t="s">
        <v>144</v>
      </c>
      <c r="C49" s="104" t="s">
        <v>26</v>
      </c>
      <c r="D49" s="128">
        <v>7</v>
      </c>
      <c r="E49" s="230"/>
      <c r="F49" s="106">
        <f>D49*E49</f>
        <v>0</v>
      </c>
    </row>
    <row r="50" spans="1:7">
      <c r="A50" s="35" t="str" cm="1">
        <f t="array" ref="A50">IF(OR(ISBLANK(B56),MID(B56,2,1)=")"),"",$A$33&amp;"."&amp;SUMPRODUCT(IF(ISTEXT($B$36:B56),1,0))-SUMPRODUCT(IF(MID($B$36:B56,2,1)=")",1,0))&amp;".")</f>
        <v/>
      </c>
      <c r="B50" s="125" t="s">
        <v>148</v>
      </c>
      <c r="C50" s="104" t="s">
        <v>26</v>
      </c>
      <c r="D50" s="128">
        <v>8</v>
      </c>
      <c r="E50" s="230"/>
      <c r="F50" s="106">
        <f>D50*E50</f>
        <v>0</v>
      </c>
    </row>
    <row r="51" spans="1:7">
      <c r="A51" s="35" t="str" cm="1">
        <f t="array" ref="A51">IF(OR(ISBLANK(B57),MID(B57,2,1)=")"),"",$A$33&amp;"."&amp;SUMPRODUCT(IF(ISTEXT($B$36:B57),1,0))-SUMPRODUCT(IF(MID($B$36:B57,2,1)=")",1,0))&amp;".")</f>
        <v/>
      </c>
      <c r="B51" s="125" t="s">
        <v>146</v>
      </c>
      <c r="C51" s="104" t="s">
        <v>26</v>
      </c>
      <c r="D51" s="128">
        <v>10</v>
      </c>
      <c r="E51" s="230"/>
      <c r="F51" s="106">
        <f>D51*E51</f>
        <v>0</v>
      </c>
    </row>
    <row r="52" spans="1:7">
      <c r="A52" s="35" t="str" cm="1">
        <f t="array" ref="A52">IF(OR(ISBLANK(B58),MID(B58,2,1)=")"),"",$A$33&amp;"."&amp;SUMPRODUCT(IF(ISTEXT($B$36:B58),1,0))-SUMPRODUCT(IF(MID($B$36:B58,2,1)=")",1,0))&amp;".")</f>
        <v/>
      </c>
      <c r="B52" s="125" t="s">
        <v>145</v>
      </c>
      <c r="C52" s="104" t="s">
        <v>26</v>
      </c>
      <c r="D52" s="128">
        <v>11</v>
      </c>
      <c r="E52" s="230"/>
      <c r="F52" s="106">
        <f>D52*E52</f>
        <v>0</v>
      </c>
    </row>
    <row r="53" spans="1:7">
      <c r="A53" s="35" t="str" cm="1">
        <f t="array" ref="A53">IF(OR(ISBLANK(B53),MID(B53,2,1)=")"),"",$A$33&amp;"."&amp;SUMPRODUCT(IF(ISTEXT($B$36:B53),1,0))-SUMPRODUCT(IF(MID($B$36:B53,2,1)=")",1,0))&amp;".")</f>
        <v/>
      </c>
      <c r="B53" s="125"/>
      <c r="C53" s="104"/>
      <c r="D53" s="128"/>
      <c r="E53" s="230"/>
      <c r="F53" s="106"/>
    </row>
    <row r="54" spans="1:7" ht="153">
      <c r="A54" s="35" t="str" cm="1">
        <f t="array" ref="A54">IF(OR(ISBLANK(B54),MID(B54,2,1)=")"),"",$A$33&amp;"."&amp;SUMPRODUCT(IF(ISTEXT($B$36:B54),1,0))-SUMPRODUCT(IF(MID($B$36:B54,2,1)=")",1,0))&amp;".")</f>
        <v>2.8.</v>
      </c>
      <c r="B54" s="107" t="s">
        <v>147</v>
      </c>
      <c r="C54" s="121"/>
      <c r="D54" s="112"/>
      <c r="E54" s="46"/>
      <c r="F54" s="123"/>
    </row>
    <row r="55" spans="1:7">
      <c r="A55" s="35"/>
      <c r="B55" s="125" t="s">
        <v>144</v>
      </c>
      <c r="C55" s="104" t="s">
        <v>26</v>
      </c>
      <c r="D55" s="129">
        <v>2</v>
      </c>
      <c r="E55" s="62"/>
      <c r="F55" s="106">
        <f t="shared" ref="F55:F57" si="0">D55*E55</f>
        <v>0</v>
      </c>
    </row>
    <row r="56" spans="1:7">
      <c r="A56" s="35"/>
      <c r="B56" s="125" t="s">
        <v>148</v>
      </c>
      <c r="C56" s="104" t="s">
        <v>26</v>
      </c>
      <c r="D56" s="129">
        <v>2</v>
      </c>
      <c r="E56" s="62"/>
      <c r="F56" s="106">
        <f t="shared" si="0"/>
        <v>0</v>
      </c>
    </row>
    <row r="57" spans="1:7">
      <c r="A57" s="35"/>
      <c r="B57" s="125" t="s">
        <v>146</v>
      </c>
      <c r="C57" s="104" t="s">
        <v>26</v>
      </c>
      <c r="D57" s="129">
        <v>2</v>
      </c>
      <c r="E57" s="62"/>
      <c r="F57" s="106">
        <f t="shared" si="0"/>
        <v>0</v>
      </c>
    </row>
    <row r="58" spans="1:7">
      <c r="A58" s="35"/>
      <c r="B58" s="125" t="s">
        <v>145</v>
      </c>
      <c r="C58" s="104" t="s">
        <v>26</v>
      </c>
      <c r="D58" s="129">
        <v>2</v>
      </c>
      <c r="E58" s="62"/>
      <c r="F58" s="106">
        <f t="shared" ref="F58" si="1">D58*E58</f>
        <v>0</v>
      </c>
    </row>
    <row r="59" spans="1:7">
      <c r="A59" s="35"/>
      <c r="B59" s="125"/>
      <c r="C59" s="104"/>
      <c r="D59" s="105"/>
      <c r="E59" s="46"/>
      <c r="F59" s="106"/>
    </row>
    <row r="60" spans="1:7" s="130" customFormat="1" ht="165.75">
      <c r="A60" s="35" t="str" cm="1">
        <f t="array" ref="A60">IF(OR(ISBLANK(B60),MID(B60,2,1)=")"),"",$A$33&amp;"."&amp;SUMPRODUCT(IF(ISTEXT($B$36:B60),1,0))-SUMPRODUCT(IF(MID($B$36:B60,2,1)=")",1,0))&amp;".")</f>
        <v>2.9.</v>
      </c>
      <c r="B60" s="45" t="s">
        <v>86</v>
      </c>
      <c r="C60" s="66" t="s">
        <v>2</v>
      </c>
      <c r="D60" s="108">
        <v>450</v>
      </c>
      <c r="E60" s="47"/>
      <c r="F60" s="102">
        <f>D60*E60</f>
        <v>0</v>
      </c>
    </row>
    <row r="61" spans="1:7">
      <c r="A61" s="35" t="str" cm="1">
        <f t="array" ref="A61">IF(OR(ISBLANK(B61),MID(B61,2,1)=")"),"",$A$33&amp;"."&amp;SUMPRODUCT(IF(ISTEXT($B$36:B61),1,0))-SUMPRODUCT(IF(MID($B$36:B61,2,1)=")",1,0))&amp;".")</f>
        <v/>
      </c>
      <c r="B61" s="125"/>
      <c r="C61" s="104"/>
      <c r="D61" s="108"/>
      <c r="E61" s="46"/>
      <c r="F61" s="106"/>
    </row>
    <row r="62" spans="1:7" s="130" customFormat="1" ht="165.75">
      <c r="A62" s="35" t="str" cm="1">
        <f t="array" ref="A62">IF(OR(ISBLANK(B62),MID(B62,2,1)=")"),"",$A$33&amp;"."&amp;SUMPRODUCT(IF(ISTEXT($B$36:B62),1,0))-SUMPRODUCT(IF(MID($B$36:B62,2,1)=")",1,0))&amp;".")</f>
        <v>2.10.</v>
      </c>
      <c r="B62" s="45" t="s">
        <v>87</v>
      </c>
      <c r="C62" s="66" t="s">
        <v>2</v>
      </c>
      <c r="D62" s="108">
        <v>250</v>
      </c>
      <c r="E62" s="47"/>
      <c r="F62" s="102">
        <f t="shared" ref="F62" si="2">D62*E62</f>
        <v>0</v>
      </c>
    </row>
    <row r="63" spans="1:7">
      <c r="A63" s="35" t="str" cm="1">
        <f t="array" ref="A63">IF(OR(ISBLANK(B63),MID(B63,2,1)=")"),"",$A$33&amp;"."&amp;SUMPRODUCT(IF(ISTEXT($B$36:B63),1,0))-SUMPRODUCT(IF(MID($B$36:B63,2,1)=")",1,0))&amp;".")</f>
        <v/>
      </c>
      <c r="B63" s="120"/>
      <c r="C63" s="121"/>
      <c r="D63" s="122"/>
      <c r="E63" s="46"/>
      <c r="F63" s="123"/>
    </row>
    <row r="64" spans="1:7" ht="191.25">
      <c r="A64" s="35" t="str" cm="1">
        <f t="array" ref="A64">IF(OR(ISBLANK(B64),MID(B64,2,1)=")"),"",$A$33&amp;"."&amp;SUMPRODUCT(IF(ISTEXT($B$36:B64),1,0))-SUMPRODUCT(IF(MID($B$36:B64,2,1)=")",1,0))&amp;".")</f>
        <v>2.11.</v>
      </c>
      <c r="B64" s="107" t="s">
        <v>119</v>
      </c>
      <c r="C64" s="66" t="s">
        <v>2</v>
      </c>
      <c r="D64" s="108">
        <v>280</v>
      </c>
      <c r="E64" s="47"/>
      <c r="F64" s="102">
        <f t="shared" ref="F64" si="3">D64*E64</f>
        <v>0</v>
      </c>
      <c r="G64" s="131"/>
    </row>
    <row r="65" spans="1:7">
      <c r="A65" s="35" t="str" cm="1">
        <f t="array" ref="A65">IF(OR(ISBLANK(B65),MID(B65,2,1)=")"),"",$A$33&amp;"."&amp;SUMPRODUCT(IF(ISTEXT($B$36:B65),1,0))-SUMPRODUCT(IF(MID($B$36:B65,2,1)=")",1,0))&amp;".")</f>
        <v/>
      </c>
      <c r="B65" s="125"/>
      <c r="C65" s="104"/>
      <c r="D65" s="108"/>
      <c r="E65" s="46"/>
      <c r="F65" s="106"/>
    </row>
    <row r="66" spans="1:7" ht="178.5">
      <c r="A66" s="35" t="str" cm="1">
        <f t="array" ref="A66">IF(OR(ISBLANK(B66),MID(B66,2,1)=")"),"",$A$33&amp;"."&amp;SUMPRODUCT(IF(ISTEXT($B$36:B66),1,0))-SUMPRODUCT(IF(MID($B$36:B66,2,1)=")",1,0))&amp;".")</f>
        <v>2.12.</v>
      </c>
      <c r="B66" s="107" t="s">
        <v>88</v>
      </c>
      <c r="C66" s="66" t="s">
        <v>26</v>
      </c>
      <c r="D66" s="108">
        <v>25</v>
      </c>
      <c r="E66" s="47"/>
      <c r="F66" s="102">
        <f t="shared" ref="F66" si="4">D66*E66</f>
        <v>0</v>
      </c>
    </row>
    <row r="67" spans="1:7">
      <c r="A67" s="35" t="str" cm="1">
        <f t="array" ref="A67">IF(OR(ISBLANK(B67),MID(B67,2,1)=")"),"",$A$33&amp;"."&amp;SUMPRODUCT(IF(ISTEXT($B$36:B67),1,0))-SUMPRODUCT(IF(MID($B$36:B67,2,1)=")",1,0))&amp;".")</f>
        <v/>
      </c>
      <c r="B67" s="125"/>
      <c r="C67" s="104"/>
      <c r="D67" s="105"/>
      <c r="E67" s="46"/>
      <c r="F67" s="106"/>
    </row>
    <row r="68" spans="1:7" ht="140.25">
      <c r="A68" s="35" t="str" cm="1">
        <f t="array" ref="A68">IF(OR(ISBLANK(B68),MID(B68,2,1)=")"),"",$A$33&amp;"."&amp;SUMPRODUCT(IF(ISTEXT($B$36:B68),1,0))-SUMPRODUCT(IF(MID($B$36:B68,2,1)=")",1,0))&amp;".")</f>
        <v>2.13.</v>
      </c>
      <c r="B68" s="107" t="s">
        <v>114</v>
      </c>
      <c r="C68" s="66" t="s">
        <v>26</v>
      </c>
      <c r="D68" s="108">
        <v>3</v>
      </c>
      <c r="E68" s="47"/>
      <c r="F68" s="102">
        <f t="shared" ref="F68" si="5">D68*E68</f>
        <v>0</v>
      </c>
    </row>
    <row r="69" spans="1:7">
      <c r="A69" s="35"/>
      <c r="B69" s="125"/>
      <c r="C69" s="104"/>
      <c r="D69" s="105"/>
      <c r="E69" s="46"/>
      <c r="F69" s="106"/>
    </row>
    <row r="70" spans="1:7" ht="153">
      <c r="A70" s="35" t="str" cm="1">
        <f t="array" ref="A70">IF(OR(ISBLANK(B70),MID(B70,2,1)=")"),"",$A$33&amp;"."&amp;SUMPRODUCT(IF(ISTEXT($B$36:B70),1,0))-SUMPRODUCT(IF(MID($B$36:B70,2,1)=")",1,0))&amp;".")</f>
        <v>2.14.</v>
      </c>
      <c r="B70" s="125" t="s">
        <v>120</v>
      </c>
      <c r="C70" s="66" t="s">
        <v>2</v>
      </c>
      <c r="D70" s="108">
        <v>215</v>
      </c>
      <c r="E70" s="47"/>
      <c r="F70" s="102">
        <f>D70*E70</f>
        <v>0</v>
      </c>
    </row>
    <row r="71" spans="1:7">
      <c r="A71" s="35" t="str" cm="1">
        <f t="array" ref="A71">IF(OR(ISBLANK(B71),MID(B71,2,1)=")"),"",$A$33&amp;"."&amp;SUMPRODUCT(IF(ISTEXT($B$36:B71),1,0))-SUMPRODUCT(IF(MID($B$36:B71,2,1)=")",1,0))&amp;".")</f>
        <v/>
      </c>
      <c r="B71" s="125"/>
      <c r="C71" s="66"/>
      <c r="D71" s="105"/>
      <c r="E71" s="47"/>
      <c r="F71" s="102"/>
    </row>
    <row r="72" spans="1:7" ht="76.5">
      <c r="A72" s="35" t="str" cm="1">
        <f t="array" ref="A72">IF(OR(ISBLANK(B72),MID(B72,2,1)=")"),"",$A$33&amp;"."&amp;SUMPRODUCT(IF(ISTEXT($B$36:B72),1,0))-SUMPRODUCT(IF(MID($B$36:B72,2,1)=")",1,0))&amp;".")</f>
        <v>2.15.</v>
      </c>
      <c r="B72" s="125" t="s">
        <v>121</v>
      </c>
      <c r="C72" s="66" t="s">
        <v>2</v>
      </c>
      <c r="D72" s="108">
        <v>38</v>
      </c>
      <c r="E72" s="47"/>
      <c r="F72" s="102">
        <f>D72*E72</f>
        <v>0</v>
      </c>
    </row>
    <row r="73" spans="1:7">
      <c r="A73" s="35"/>
      <c r="B73" s="125"/>
      <c r="C73" s="66"/>
      <c r="D73" s="105"/>
      <c r="E73" s="47"/>
      <c r="F73" s="102"/>
    </row>
    <row r="74" spans="1:7" ht="76.5">
      <c r="A74" s="35" t="str" cm="1">
        <f t="array" ref="A74">IF(OR(ISBLANK(B74),MID(B74,2,1)=")"),"",$A$33&amp;"."&amp;SUMPRODUCT(IF(ISTEXT($B$36:B74),1,0))-SUMPRODUCT(IF(MID($B$36:B74,2,1)=")",1,0))&amp;".")</f>
        <v>2.16.</v>
      </c>
      <c r="B74" s="125" t="s">
        <v>82</v>
      </c>
      <c r="C74" s="66" t="s">
        <v>26</v>
      </c>
      <c r="D74" s="108">
        <v>4</v>
      </c>
      <c r="E74" s="47"/>
      <c r="F74" s="102">
        <f>D74*E74</f>
        <v>0</v>
      </c>
    </row>
    <row r="75" spans="1:7">
      <c r="A75" s="35"/>
      <c r="B75" s="125"/>
      <c r="C75" s="66"/>
      <c r="D75" s="105"/>
      <c r="E75" s="47"/>
      <c r="F75" s="102"/>
    </row>
    <row r="76" spans="1:7" ht="78" customHeight="1">
      <c r="A76" s="35" t="str" cm="1">
        <f t="array" ref="A76">IF(OR(ISBLANK(B76),MID(B76,2,1)=")"),"",$A$33&amp;"."&amp;SUMPRODUCT(IF(ISTEXT($B$36:B76),1,0))-SUMPRODUCT(IF(MID($B$36:B76,2,1)=")",1,0))&amp;".")</f>
        <v>2.17.</v>
      </c>
      <c r="B76" s="125" t="s">
        <v>89</v>
      </c>
      <c r="C76" s="66" t="s">
        <v>12</v>
      </c>
      <c r="D76" s="108">
        <v>14</v>
      </c>
      <c r="E76" s="231"/>
      <c r="F76" s="102">
        <f>D76*E76</f>
        <v>0</v>
      </c>
    </row>
    <row r="77" spans="1:7">
      <c r="A77" s="35"/>
      <c r="B77" s="125"/>
      <c r="C77" s="66"/>
      <c r="D77" s="105"/>
      <c r="E77" s="47"/>
      <c r="F77" s="102"/>
    </row>
    <row r="78" spans="1:7" ht="76.5">
      <c r="A78" s="35" t="str" cm="1">
        <f t="array" ref="A78">IF(OR(ISBLANK(B78),MID(B78,2,1)=")"),"",$A$33&amp;"."&amp;SUMPRODUCT(IF(ISTEXT($B$36:B78),1,0))-SUMPRODUCT(IF(MID($B$36:B78,2,1)=")",1,0))&amp;".")</f>
        <v>2.18.</v>
      </c>
      <c r="B78" s="125" t="s">
        <v>85</v>
      </c>
      <c r="C78" s="66" t="s">
        <v>26</v>
      </c>
      <c r="D78" s="108">
        <v>12</v>
      </c>
      <c r="E78" s="47"/>
      <c r="F78" s="102">
        <f>D78*E78</f>
        <v>0</v>
      </c>
      <c r="G78" s="34"/>
    </row>
    <row r="79" spans="1:7" ht="12.75" customHeight="1">
      <c r="A79" s="35"/>
      <c r="B79" s="133"/>
      <c r="C79" s="134"/>
      <c r="D79" s="105"/>
      <c r="E79" s="57"/>
      <c r="F79" s="135"/>
      <c r="G79" s="34"/>
    </row>
    <row r="80" spans="1:7" ht="127.5">
      <c r="A80" s="35" t="str" cm="1">
        <f t="array" ref="A80">IF(OR(ISBLANK(B80),MID(B80,2,1)=")"),"",$A$33&amp;"."&amp;SUMPRODUCT(IF(ISTEXT($B$36:B80),1,0))-SUMPRODUCT(IF(MID($B$36:B80,2,1)=")",1,0))&amp;".")</f>
        <v>2.19.</v>
      </c>
      <c r="B80" s="133" t="s">
        <v>126</v>
      </c>
      <c r="C80" s="134" t="s">
        <v>26</v>
      </c>
      <c r="D80" s="108">
        <v>2</v>
      </c>
      <c r="E80" s="57"/>
      <c r="F80" s="135">
        <f>D80*E80</f>
        <v>0</v>
      </c>
      <c r="G80" s="34"/>
    </row>
    <row r="81" spans="1:7" ht="12.75" customHeight="1">
      <c r="A81" s="35"/>
      <c r="B81" s="125"/>
      <c r="C81" s="66"/>
      <c r="D81" s="105"/>
      <c r="E81" s="47"/>
      <c r="F81" s="102"/>
      <c r="G81" s="34"/>
    </row>
    <row r="82" spans="1:7" ht="140.25">
      <c r="A82" s="35" t="str" cm="1">
        <f t="array" ref="A82">IF(OR(ISBLANK(B82),MID(B82,2,1)=")"),"",$A$33&amp;"."&amp;SUMPRODUCT(IF(ISTEXT($B$36:B82),1,0))-SUMPRODUCT(IF(MID($B$36:B82,2,1)=")",1,0))&amp;".")</f>
        <v>2.20.</v>
      </c>
      <c r="B82" s="133" t="s">
        <v>129</v>
      </c>
      <c r="C82" s="134" t="s">
        <v>26</v>
      </c>
      <c r="D82" s="108">
        <v>2</v>
      </c>
      <c r="E82" s="47"/>
      <c r="F82" s="102">
        <f t="shared" ref="F82" si="6">D82*E82</f>
        <v>0</v>
      </c>
      <c r="G82" s="34"/>
    </row>
    <row r="83" spans="1:7">
      <c r="A83" s="35" t="str" cm="1">
        <f t="array" ref="A83">IF(OR(ISBLANK(B83),MID(B83,2,1)=")"),"",$A$33&amp;"."&amp;SUMPRODUCT(IF(ISTEXT($B$36:B83),1,0))-SUMPRODUCT(IF(MID($B$36:B83,2,1)=")",1,0))&amp;".")</f>
        <v/>
      </c>
      <c r="B83" s="133"/>
      <c r="C83" s="134"/>
      <c r="D83" s="108"/>
      <c r="E83" s="47"/>
      <c r="F83" s="102"/>
      <c r="G83" s="34"/>
    </row>
    <row r="84" spans="1:7" ht="191.25">
      <c r="A84" s="35" t="str" cm="1">
        <f t="array" ref="A84">IF(OR(ISBLANK(B84),MID(B84,2,1)=")"),"",$A$33&amp;"."&amp;SUMPRODUCT(IF(ISTEXT($B$36:B84),1,0))-SUMPRODUCT(IF(MID($B$36:B84,2,1)=")",1,0))&amp;".")</f>
        <v>2.21.</v>
      </c>
      <c r="B84" s="125" t="s">
        <v>184</v>
      </c>
      <c r="C84" s="66"/>
      <c r="D84" s="136"/>
      <c r="E84" s="47"/>
      <c r="F84" s="102"/>
      <c r="G84" s="34"/>
    </row>
    <row r="85" spans="1:7" ht="16.5" customHeight="1">
      <c r="A85" s="35"/>
      <c r="B85" s="137" t="s">
        <v>149</v>
      </c>
      <c r="C85" s="66" t="s">
        <v>26</v>
      </c>
      <c r="D85" s="129">
        <v>31</v>
      </c>
      <c r="E85" s="231"/>
      <c r="F85" s="102">
        <f>D85*E85</f>
        <v>0</v>
      </c>
      <c r="G85" s="34"/>
    </row>
    <row r="86" spans="1:7">
      <c r="A86" s="35"/>
      <c r="B86" s="125"/>
      <c r="C86" s="66"/>
      <c r="D86" s="105"/>
      <c r="E86" s="112"/>
      <c r="F86" s="102"/>
    </row>
    <row r="87" spans="1:7" ht="15">
      <c r="A87" s="88">
        <f>A33</f>
        <v>2</v>
      </c>
      <c r="B87" s="113" t="str">
        <f>B33</f>
        <v>RADOVI DEMONTAŽE</v>
      </c>
      <c r="C87" s="237" t="s">
        <v>11</v>
      </c>
      <c r="D87" s="237"/>
      <c r="E87" s="92"/>
      <c r="F87" s="40">
        <f>SUM(F35:F86)</f>
        <v>0</v>
      </c>
    </row>
    <row r="88" spans="1:7" ht="15">
      <c r="A88" s="115"/>
      <c r="B88" s="116"/>
      <c r="C88" s="117"/>
      <c r="D88" s="117"/>
      <c r="E88" s="110"/>
      <c r="F88" s="30"/>
    </row>
    <row r="89" spans="1:7" ht="15">
      <c r="A89" s="115"/>
      <c r="B89" s="116"/>
      <c r="C89" s="117"/>
      <c r="D89" s="117"/>
      <c r="E89" s="110"/>
      <c r="F89" s="30"/>
    </row>
    <row r="90" spans="1:7" ht="15">
      <c r="A90" s="88">
        <v>3</v>
      </c>
      <c r="B90" s="89" t="s">
        <v>41</v>
      </c>
      <c r="C90" s="90"/>
      <c r="D90" s="91"/>
      <c r="E90" s="92"/>
      <c r="F90" s="93"/>
    </row>
    <row r="91" spans="1:7" ht="193.5" customHeight="1">
      <c r="B91" s="242" t="s">
        <v>44</v>
      </c>
      <c r="C91" s="242"/>
      <c r="D91" s="242"/>
      <c r="E91" s="242"/>
      <c r="F91" s="242"/>
    </row>
    <row r="92" spans="1:7">
      <c r="B92" s="95"/>
      <c r="C92" s="95"/>
      <c r="D92" s="96"/>
      <c r="E92" s="97"/>
      <c r="F92" s="98"/>
    </row>
    <row r="93" spans="1:7" ht="280.5">
      <c r="A93" s="35" t="str" cm="1">
        <f t="array" ref="A93">IF(OR(ISBLANK(B93),MID(B93,2,1)=")"),"",$A$90&amp;"."&amp;SUMPRODUCT(IF(ISTEXT($B$93:B93),1,0))-SUMPRODUCT(IF(MID($B$93:B93,2,1)=")",1,0))&amp;".")</f>
        <v>3.1.</v>
      </c>
      <c r="B93" s="107" t="s">
        <v>73</v>
      </c>
      <c r="C93" s="111" t="s">
        <v>4</v>
      </c>
      <c r="D93" s="108">
        <f>1275+280+458-5*3.15</f>
        <v>1997.25</v>
      </c>
      <c r="E93" s="47"/>
      <c r="F93" s="102">
        <f>D93*E93</f>
        <v>0</v>
      </c>
      <c r="G93" s="138"/>
    </row>
    <row r="94" spans="1:7">
      <c r="A94" s="35" t="str" cm="1">
        <f t="array" ref="A94">IF(OR(ISBLANK(B94),MID(B94,2,1)=")"),"",$A$90&amp;"."&amp;SUMPRODUCT(IF(ISTEXT($B$93:B94),1,0))-SUMPRODUCT(IF(MID($B$93:B94,2,1)=")",1,0))&amp;".")</f>
        <v/>
      </c>
      <c r="B94" s="107"/>
      <c r="C94" s="111"/>
      <c r="D94" s="105"/>
      <c r="E94" s="47"/>
      <c r="F94" s="102"/>
      <c r="G94" s="139"/>
    </row>
    <row r="95" spans="1:7" ht="127.5">
      <c r="A95" s="35" t="str" cm="1">
        <f t="array" ref="A95">IF(OR(ISBLANK(B95),MID(B95,2,1)=")"),"",$A$90&amp;"."&amp;SUMPRODUCT(IF(ISTEXT($B$93:B95),1,0))-SUMPRODUCT(IF(MID($B$93:B95,2,1)=")",1,0))&amp;".")</f>
        <v>3.2.</v>
      </c>
      <c r="B95" s="107" t="s">
        <v>185</v>
      </c>
      <c r="C95" s="111" t="s">
        <v>4</v>
      </c>
      <c r="D95" s="108">
        <v>412</v>
      </c>
      <c r="E95" s="47"/>
      <c r="F95" s="102">
        <f t="shared" ref="F95:F99" si="7">D95*E95</f>
        <v>0</v>
      </c>
      <c r="G95" s="140"/>
    </row>
    <row r="96" spans="1:7">
      <c r="A96" s="35" t="str" cm="1">
        <f t="array" ref="A96">IF(OR(ISBLANK(B96),MID(B96,2,1)=")"),"",$A$90&amp;"."&amp;SUMPRODUCT(IF(ISTEXT($B$93:B96),1,0))-SUMPRODUCT(IF(MID($B$93:B96,2,1)=")",1,0))&amp;".")</f>
        <v/>
      </c>
      <c r="B96" s="107"/>
      <c r="C96" s="111"/>
      <c r="D96" s="108"/>
      <c r="E96" s="47"/>
      <c r="F96" s="102"/>
      <c r="G96" s="140"/>
    </row>
    <row r="97" spans="1:7" ht="165.75">
      <c r="A97" s="35" t="str" cm="1">
        <f t="array" ref="A97">IF(OR(ISBLANK(B97),MID(B97,2,1)=")"),"",$A$90&amp;"."&amp;SUMPRODUCT(IF(ISTEXT($B$93:B97),1,0))-SUMPRODUCT(IF(MID($B$93:B97,2,1)=")",1,0))&amp;".")</f>
        <v>3.3.</v>
      </c>
      <c r="B97" s="141" t="s">
        <v>187</v>
      </c>
      <c r="C97" s="111" t="s">
        <v>150</v>
      </c>
      <c r="D97" s="108">
        <v>15</v>
      </c>
      <c r="E97" s="47"/>
      <c r="F97" s="102">
        <f>D97*E97</f>
        <v>0</v>
      </c>
      <c r="G97" s="140"/>
    </row>
    <row r="98" spans="1:7">
      <c r="A98" s="35" t="str" cm="1">
        <f t="array" ref="A98">IF(OR(ISBLANK(B98),MID(B98,2,1)=")"),"",$A$90&amp;"."&amp;SUMPRODUCT(IF(ISTEXT($B$93:B98),1,0))-SUMPRODUCT(IF(MID($B$93:B98,2,1)=")",1,0))&amp;".")</f>
        <v/>
      </c>
      <c r="B98" s="107"/>
      <c r="C98" s="111"/>
      <c r="D98" s="105"/>
      <c r="E98" s="47"/>
      <c r="F98" s="102"/>
      <c r="G98" s="142"/>
    </row>
    <row r="99" spans="1:7" ht="165.75">
      <c r="A99" s="35" t="str" cm="1">
        <f t="array" ref="A99">IF(OR(ISBLANK(B99),MID(B99,2,1)=")"),"",$A$90&amp;"."&amp;SUMPRODUCT(IF(ISTEXT($B$93:B99),1,0))-SUMPRODUCT(IF(MID($B$93:B99,2,1)=")",1,0))&amp;".")</f>
        <v>3.4.</v>
      </c>
      <c r="B99" s="141" t="s">
        <v>133</v>
      </c>
      <c r="C99" s="111" t="s">
        <v>4</v>
      </c>
      <c r="D99" s="108">
        <v>38</v>
      </c>
      <c r="E99" s="231"/>
      <c r="F99" s="102">
        <f t="shared" si="7"/>
        <v>0</v>
      </c>
      <c r="G99" s="34"/>
    </row>
    <row r="100" spans="1:7">
      <c r="A100" s="35"/>
      <c r="B100" s="107"/>
      <c r="C100" s="111"/>
      <c r="D100" s="105"/>
      <c r="E100" s="47"/>
      <c r="F100" s="143"/>
    </row>
    <row r="101" spans="1:7" ht="153">
      <c r="A101" s="35" t="str" cm="1">
        <f t="array" ref="A101">IF(OR(ISBLANK(B101),MID(B101,2,1)=")"),"",$A$90&amp;"."&amp;SUMPRODUCT(IF(ISTEXT($B$93:B101),1,0))-SUMPRODUCT(IF(MID($B$93:B101,2,1)=")",1,0))&amp;".")</f>
        <v>3.5.</v>
      </c>
      <c r="B101" s="141" t="s">
        <v>186</v>
      </c>
      <c r="C101" s="111" t="s">
        <v>4</v>
      </c>
      <c r="D101" s="108">
        <v>13</v>
      </c>
      <c r="E101" s="231"/>
      <c r="F101" s="102">
        <f>D101*E101</f>
        <v>0</v>
      </c>
      <c r="G101" s="34"/>
    </row>
    <row r="102" spans="1:7">
      <c r="A102" s="35"/>
      <c r="B102" s="107"/>
      <c r="C102" s="111"/>
      <c r="D102" s="105"/>
      <c r="E102" s="47"/>
      <c r="F102" s="143"/>
    </row>
    <row r="103" spans="1:7" ht="273" customHeight="1">
      <c r="A103" s="35" t="str" cm="1">
        <f t="array" ref="A103">IF(OR(ISBLANK(B103),MID(B103,2,1)=")"),"",$A$90&amp;"."&amp;SUMPRODUCT(IF(ISTEXT($B$92:B103),1,0))-SUMPRODUCT(IF(MID($B$92:B103,2,1)=")",1,0))&amp;".")</f>
        <v>3.6.</v>
      </c>
      <c r="B103" s="107" t="s">
        <v>115</v>
      </c>
      <c r="C103" s="111" t="s">
        <v>4</v>
      </c>
      <c r="D103" s="108">
        <f>650*1.1</f>
        <v>715.00000000000011</v>
      </c>
      <c r="E103" s="47"/>
      <c r="F103" s="102">
        <f>D103*E103</f>
        <v>0</v>
      </c>
      <c r="G103" s="144"/>
    </row>
    <row r="104" spans="1:7">
      <c r="A104" s="35" t="str" cm="1">
        <f t="array" ref="A104">IF(OR(ISBLANK(B104),MID(B104,2,1)=")"),"",$A$90&amp;"."&amp;SUMPRODUCT(IF(ISTEXT($B$92:B104),1,0))-SUMPRODUCT(IF(MID($B$92:B104,2,1)=")",1,0))&amp;".")</f>
        <v/>
      </c>
      <c r="B104" s="107"/>
      <c r="C104" s="111"/>
      <c r="D104" s="105"/>
      <c r="E104" s="39"/>
      <c r="F104" s="102"/>
      <c r="G104" s="144"/>
    </row>
    <row r="105" spans="1:7" ht="237.75" customHeight="1">
      <c r="A105" s="35" t="str" cm="1">
        <f t="array" ref="A105">IF(OR(ISBLANK(B105),MID(B105,2,1)=")"),"",$A$90&amp;"."&amp;SUMPRODUCT(IF(ISTEXT($B$92:B105),1,0))-SUMPRODUCT(IF(MID($B$92:B105,2,1)=")",1,0))&amp;".")</f>
        <v>3.7.</v>
      </c>
      <c r="B105" s="107" t="s">
        <v>151</v>
      </c>
      <c r="C105" s="111" t="s">
        <v>150</v>
      </c>
      <c r="D105" s="108">
        <v>1</v>
      </c>
      <c r="E105" s="47"/>
      <c r="F105" s="102">
        <f>D105*E105</f>
        <v>0</v>
      </c>
      <c r="G105" s="144"/>
    </row>
    <row r="106" spans="1:7">
      <c r="A106" s="35" t="str" cm="1">
        <f t="array" ref="A106">IF(OR(ISBLANK(B106),MID(B106,2,1)=")"),"",$A$90&amp;"."&amp;SUMPRODUCT(IF(ISTEXT($B$92:B106),1,0))-SUMPRODUCT(IF(MID($B$92:B106,2,1)=")",1,0))&amp;".")</f>
        <v/>
      </c>
      <c r="B106" s="107"/>
      <c r="C106" s="111"/>
      <c r="D106" s="105"/>
      <c r="E106" s="39"/>
      <c r="F106" s="102"/>
      <c r="G106" s="144"/>
    </row>
    <row r="107" spans="1:7" ht="182.25" customHeight="1">
      <c r="A107" s="35" t="str" cm="1">
        <f t="array" ref="A107">IF(OR(ISBLANK(B107),MID(B107,2,1)=")"),"",$A$90&amp;"."&amp;SUMPRODUCT(IF(ISTEXT($B$92:B107),1,0))-SUMPRODUCT(IF(MID($B$92:B107,2,1)=")",1,0))&amp;".")</f>
        <v>3.8.</v>
      </c>
      <c r="B107" s="107" t="s">
        <v>207</v>
      </c>
      <c r="C107" s="111" t="s">
        <v>150</v>
      </c>
      <c r="D107" s="129">
        <v>15</v>
      </c>
      <c r="E107" s="231"/>
      <c r="F107" s="102">
        <f>D107*E107</f>
        <v>0</v>
      </c>
      <c r="G107" s="144"/>
    </row>
    <row r="108" spans="1:7">
      <c r="A108" s="35" t="str" cm="1">
        <f t="array" ref="A108">IF(OR(ISBLANK(B108),MID(B108,2,1)=")"),"",$A$90&amp;"."&amp;SUMPRODUCT(IF(ISTEXT($B$92:B108),1,0))-SUMPRODUCT(IF(MID($B$92:B108,2,1)=")",1,0))&amp;".")</f>
        <v/>
      </c>
      <c r="B108" s="107"/>
      <c r="C108" s="111"/>
      <c r="D108" s="105"/>
      <c r="E108" s="39"/>
      <c r="F108" s="102"/>
      <c r="G108" s="144"/>
    </row>
    <row r="109" spans="1:7" ht="166.5" customHeight="1">
      <c r="A109" s="35" t="str" cm="1">
        <f t="array" ref="A109">IF(OR(ISBLANK(B109),MID(B109,2,1)=")"),"",$A$90&amp;"."&amp;SUMPRODUCT(IF(ISTEXT($B$92:B109),1,0))-SUMPRODUCT(IF(MID($B$92:B109,2,1)=")",1,0))&amp;".")</f>
        <v>3.9.</v>
      </c>
      <c r="B109" s="107" t="s">
        <v>152</v>
      </c>
      <c r="C109" s="111" t="s">
        <v>150</v>
      </c>
      <c r="D109" s="129">
        <v>72</v>
      </c>
      <c r="E109" s="47"/>
      <c r="F109" s="102">
        <f>D109*E109</f>
        <v>0</v>
      </c>
      <c r="G109" s="144"/>
    </row>
    <row r="110" spans="1:7">
      <c r="A110" s="35" t="str" cm="1">
        <f t="array" ref="A110">IF(OR(ISBLANK(B110),MID(B110,2,1)=")"),"",$A$90&amp;"."&amp;SUMPRODUCT(IF(ISTEXT($B$92:B110),1,0))-SUMPRODUCT(IF(MID($B$92:B110,2,1)=")",1,0))&amp;".")</f>
        <v/>
      </c>
      <c r="B110" s="107"/>
      <c r="C110" s="111"/>
      <c r="D110" s="105"/>
      <c r="E110" s="39"/>
      <c r="F110" s="102"/>
      <c r="G110" s="144"/>
    </row>
    <row r="111" spans="1:7" ht="140.25">
      <c r="A111" s="35" t="str" cm="1">
        <f t="array" ref="A111">IF(OR(ISBLANK(B111),MID(B111,2,1)=")"),"",$A$90&amp;"."&amp;SUMPRODUCT(IF(ISTEXT($B$92:B111),1,0))-SUMPRODUCT(IF(MID($B$92:B111,2,1)=")",1,0))&amp;".")</f>
        <v>3.10.</v>
      </c>
      <c r="B111" s="107" t="s">
        <v>153</v>
      </c>
      <c r="C111" s="111" t="s">
        <v>4</v>
      </c>
      <c r="D111" s="129">
        <v>210</v>
      </c>
      <c r="E111" s="231"/>
      <c r="F111" s="102">
        <f t="shared" ref="F111" si="8">D111*E111</f>
        <v>0</v>
      </c>
      <c r="G111" s="144"/>
    </row>
    <row r="112" spans="1:7">
      <c r="A112" s="35" t="str" cm="1">
        <f t="array" ref="A112">IF(OR(ISBLANK(B112),MID(B112,2,1)=")"),"",$A$90&amp;"."&amp;SUMPRODUCT(IF(ISTEXT($B$92:B112),1,0))-SUMPRODUCT(IF(MID($B$92:B112,2,1)=")",1,0))&amp;".")</f>
        <v/>
      </c>
      <c r="B112" s="107"/>
      <c r="C112" s="111"/>
      <c r="D112" s="105"/>
      <c r="E112" s="39"/>
      <c r="F112" s="102"/>
      <c r="G112" s="144"/>
    </row>
    <row r="113" spans="1:7" ht="204">
      <c r="A113" s="35" t="str" cm="1">
        <f t="array" ref="A113">IF(OR(ISBLANK(B113),MID(B113,2,1)=")"),"",$A$90&amp;"."&amp;SUMPRODUCT(IF(ISTEXT($B$92:B113),1,0))-SUMPRODUCT(IF(MID($B$92:B113,2,1)=")",1,0))&amp;".")</f>
        <v>3.11.</v>
      </c>
      <c r="B113" s="107" t="s">
        <v>208</v>
      </c>
      <c r="C113" s="111" t="s">
        <v>4</v>
      </c>
      <c r="D113" s="129">
        <v>250</v>
      </c>
      <c r="E113" s="231"/>
      <c r="F113" s="102">
        <f>D113*E113</f>
        <v>0</v>
      </c>
      <c r="G113" s="144"/>
    </row>
    <row r="114" spans="1:7">
      <c r="A114" s="35" t="str" cm="1">
        <f t="array" ref="A114">IF(OR(ISBLANK(B114),MID(B114,2,1)=")"),"",$A$90&amp;"."&amp;SUMPRODUCT(IF(ISTEXT($B$92:B114),1,0))-SUMPRODUCT(IF(MID($B$92:B114,2,1)=")",1,0))&amp;".")</f>
        <v/>
      </c>
      <c r="B114" s="107"/>
      <c r="C114" s="111"/>
      <c r="D114" s="105"/>
      <c r="E114" s="39"/>
      <c r="F114" s="102"/>
      <c r="G114" s="144"/>
    </row>
    <row r="115" spans="1:7" ht="242.25" customHeight="1">
      <c r="A115" s="35" t="str" cm="1">
        <f t="array" ref="A115">IF(OR(ISBLANK(B115),MID(B115,2,1)=")"),"",$A$90&amp;"."&amp;SUMPRODUCT(IF(ISTEXT($B$92:B115),1,0))-SUMPRODUCT(IF(MID($B$92:B115,2,1)=")",1,0))&amp;".")</f>
        <v>3.12.</v>
      </c>
      <c r="B115" s="107" t="s">
        <v>193</v>
      </c>
      <c r="C115" s="111" t="s">
        <v>4</v>
      </c>
      <c r="D115" s="129">
        <v>35</v>
      </c>
      <c r="E115" s="231"/>
      <c r="F115" s="102">
        <f>D115*E115</f>
        <v>0</v>
      </c>
      <c r="G115" s="144"/>
    </row>
    <row r="116" spans="1:7">
      <c r="A116" s="35" t="str" cm="1">
        <f t="array" ref="A116">IF(OR(ISBLANK(B116),MID(B116,2,1)=")"),"",$A$90&amp;"."&amp;SUMPRODUCT(IF(ISTEXT($B$92:B116),1,0))-SUMPRODUCT(IF(MID($B$92:B116,2,1)=")",1,0))&amp;".")</f>
        <v/>
      </c>
      <c r="B116" s="107"/>
      <c r="C116" s="111"/>
      <c r="D116" s="105"/>
      <c r="E116" s="39"/>
      <c r="F116" s="102"/>
      <c r="G116" s="144"/>
    </row>
    <row r="117" spans="1:7" ht="153.75" customHeight="1">
      <c r="A117" s="35" t="str" cm="1">
        <f t="array" ref="A117">IF(OR(ISBLANK(B117),MID(B117,2,1)=")"),"",$A$90&amp;"."&amp;SUMPRODUCT(IF(ISTEXT($B$92:B117),1,0))-SUMPRODUCT(IF(MID($B$92:B117,2,1)=")",1,0))&amp;".")</f>
        <v>3.13.</v>
      </c>
      <c r="B117" s="125" t="s">
        <v>188</v>
      </c>
      <c r="C117" s="66" t="s">
        <v>26</v>
      </c>
      <c r="D117" s="129">
        <v>900</v>
      </c>
      <c r="E117" s="231"/>
      <c r="F117" s="102">
        <f>D117*E117</f>
        <v>0</v>
      </c>
      <c r="G117" s="144"/>
    </row>
    <row r="118" spans="1:7">
      <c r="A118" s="35" t="str" cm="1">
        <f t="array" ref="A118">IF(OR(ISBLANK(B118),MID(B118,2,1)=")"),"",$A$90&amp;"."&amp;SUMPRODUCT(IF(ISTEXT($B$92:B118),1,0))-SUMPRODUCT(IF(MID($B$92:B118,2,1)=")",1,0))&amp;".")</f>
        <v/>
      </c>
      <c r="B118" s="107"/>
      <c r="C118" s="111"/>
      <c r="D118" s="105"/>
      <c r="E118" s="39"/>
      <c r="F118" s="102"/>
      <c r="G118" s="144"/>
    </row>
    <row r="119" spans="1:7" ht="178.5">
      <c r="A119" s="35" t="str" cm="1">
        <f t="array" ref="A119">IF(OR(ISBLANK(B119),MID(B119,2,1)=")"),"",$A$90&amp;"."&amp;SUMPRODUCT(IF(ISTEXT($B$92:B119),1,0))-SUMPRODUCT(IF(MID($B$92:B119,2,1)=")",1,0))&amp;".")</f>
        <v>3.14.</v>
      </c>
      <c r="B119" s="125" t="s">
        <v>189</v>
      </c>
      <c r="C119" s="66" t="s">
        <v>26</v>
      </c>
      <c r="D119" s="129">
        <v>125</v>
      </c>
      <c r="E119" s="231"/>
      <c r="F119" s="102">
        <f>D119*E119</f>
        <v>0</v>
      </c>
      <c r="G119" s="144"/>
    </row>
    <row r="120" spans="1:7">
      <c r="A120" s="35"/>
      <c r="B120" s="107"/>
      <c r="C120" s="111"/>
      <c r="D120" s="105"/>
      <c r="E120" s="39"/>
      <c r="F120" s="102"/>
      <c r="G120" s="144"/>
    </row>
    <row r="121" spans="1:7" ht="210" customHeight="1">
      <c r="A121" s="35" t="str" cm="1">
        <f t="array" ref="A121">IF(OR(ISBLANK(B121),MID(B121,2,1)=")"),"",$A$90&amp;"."&amp;SUMPRODUCT(IF(ISTEXT($B$92:B121),1,0))-SUMPRODUCT(IF(MID($B$92:B121,2,1)=")",1,0))&amp;".")</f>
        <v>3.15.</v>
      </c>
      <c r="B121" s="125" t="s">
        <v>131</v>
      </c>
      <c r="C121" s="111" t="s">
        <v>4</v>
      </c>
      <c r="D121" s="108">
        <v>160</v>
      </c>
      <c r="E121" s="47"/>
      <c r="F121" s="102">
        <f>D121*E121</f>
        <v>0</v>
      </c>
      <c r="G121" s="144"/>
    </row>
    <row r="122" spans="1:7">
      <c r="A122" s="35" t="str" cm="1">
        <f t="array" ref="A122">IF(OR(ISBLANK(B122),MID(B122,2,1)=")"),"",$A$90&amp;"."&amp;SUMPRODUCT(IF(ISTEXT($B$92:B122),1,0))-SUMPRODUCT(IF(MID($B$92:B122,2,1)=")",1,0))&amp;".")</f>
        <v/>
      </c>
      <c r="B122" s="107"/>
      <c r="C122" s="111"/>
      <c r="D122" s="105"/>
      <c r="E122" s="112"/>
      <c r="F122" s="102"/>
    </row>
    <row r="123" spans="1:7" ht="15">
      <c r="A123" s="88">
        <f>A90</f>
        <v>3</v>
      </c>
      <c r="B123" s="113" t="str">
        <f>B90</f>
        <v>RADOVI RUŠENJA</v>
      </c>
      <c r="C123" s="237" t="s">
        <v>11</v>
      </c>
      <c r="D123" s="237"/>
      <c r="E123" s="92"/>
      <c r="F123" s="40">
        <f>SUM(F93:F122)</f>
        <v>0</v>
      </c>
    </row>
    <row r="124" spans="1:7" ht="15">
      <c r="A124" s="115"/>
      <c r="B124" s="116"/>
      <c r="C124" s="117"/>
      <c r="D124" s="117"/>
      <c r="E124" s="110"/>
      <c r="F124" s="30"/>
    </row>
    <row r="125" spans="1:7" ht="15">
      <c r="A125" s="88">
        <v>4</v>
      </c>
      <c r="B125" s="89" t="s">
        <v>42</v>
      </c>
      <c r="C125" s="90"/>
      <c r="D125" s="91"/>
      <c r="E125" s="92"/>
      <c r="F125" s="93"/>
    </row>
    <row r="126" spans="1:7" ht="108.75" customHeight="1">
      <c r="A126" s="119"/>
      <c r="B126" s="246" t="s">
        <v>45</v>
      </c>
      <c r="C126" s="246"/>
      <c r="D126" s="246"/>
      <c r="E126" s="246"/>
      <c r="F126" s="246"/>
    </row>
    <row r="127" spans="1:7">
      <c r="A127" s="119"/>
      <c r="B127" s="95"/>
      <c r="C127" s="95"/>
      <c r="D127" s="145"/>
      <c r="E127" s="95"/>
      <c r="F127" s="95"/>
    </row>
    <row r="128" spans="1:7" ht="273" customHeight="1">
      <c r="A128" s="35" t="str" cm="1">
        <f t="array" ref="A128">IF(OR(ISBLANK(B128),MID(B128,2,1)=")"),"",$A$125&amp;"."&amp;SUMPRODUCT(IF(ISTEXT($B$128:B128),1,0))-SUMPRODUCT(IF(MID($B$128:B128,2,1)=")",1,0))&amp;".")</f>
        <v>4.1.</v>
      </c>
      <c r="B128" s="125" t="s">
        <v>74</v>
      </c>
      <c r="C128" s="111"/>
      <c r="D128" s="105"/>
      <c r="E128" s="47"/>
      <c r="F128" s="143"/>
    </row>
    <row r="129" spans="1:7" ht="76.5">
      <c r="A129" s="35" t="str" cm="1">
        <f t="array" ref="A129">IF(OR(ISBLANK(B129),MID(B129,2,1)=")"),"",$A$125&amp;"."&amp;SUMPRODUCT(IF(ISTEXT($B$128:B129),1,0))-SUMPRODUCT(IF(MID($B$128:B129,2,1)=")",1,0))&amp;".")</f>
        <v/>
      </c>
      <c r="B129" s="125" t="s">
        <v>75</v>
      </c>
      <c r="C129" s="66"/>
      <c r="D129" s="105"/>
      <c r="E129" s="47"/>
      <c r="F129" s="143"/>
    </row>
    <row r="130" spans="1:7" ht="63.75">
      <c r="A130" s="35" t="str" cm="1">
        <f t="array" ref="A130">IF(OR(ISBLANK(B130),MID(B130,2,1)=")"),"",$A$125&amp;"."&amp;SUMPRODUCT(IF(ISTEXT($B$128:B130),1,0))-SUMPRODUCT(IF(MID($B$128:B130,2,1)=")",1,0))&amp;".")</f>
        <v/>
      </c>
      <c r="B130" s="125" t="s">
        <v>76</v>
      </c>
      <c r="C130" s="66"/>
      <c r="D130" s="105"/>
      <c r="E130" s="47"/>
      <c r="F130" s="143"/>
    </row>
    <row r="131" spans="1:7" ht="182.25" customHeight="1">
      <c r="A131" s="35" t="str" cm="1">
        <f t="array" ref="A131">IF(OR(ISBLANK(B131),MID(B131,2,1)=")"),"",$A$125&amp;"."&amp;SUMPRODUCT(IF(ISTEXT($B$128:B131),1,0))-SUMPRODUCT(IF(MID($B$128:B131,2,1)=")",1,0))&amp;".")</f>
        <v/>
      </c>
      <c r="B131" s="125" t="s">
        <v>209</v>
      </c>
      <c r="C131" s="66"/>
      <c r="D131" s="105"/>
      <c r="E131" s="47"/>
      <c r="F131" s="143"/>
    </row>
    <row r="132" spans="1:7" ht="114.75">
      <c r="A132" s="35" t="str" cm="1">
        <f t="array" ref="A132">IF(OR(ISBLANK(B132),MID(B132,2,1)=")"),"",$A$125&amp;"."&amp;SUMPRODUCT(IF(ISTEXT($B$128:B132),1,0))-SUMPRODUCT(IF(MID($B$128:B132,2,1)=")",1,0))&amp;".")</f>
        <v/>
      </c>
      <c r="B132" s="125" t="s">
        <v>77</v>
      </c>
      <c r="C132" s="66"/>
      <c r="D132" s="105"/>
      <c r="E132" s="47"/>
      <c r="F132" s="143"/>
    </row>
    <row r="133" spans="1:7" ht="165.75">
      <c r="A133" s="35" t="str" cm="1">
        <f t="array" ref="A133">IF(OR(ISBLANK(B133),MID(B133,2,1)=")"),"",$A$125&amp;"."&amp;SUMPRODUCT(IF(ISTEXT($B$128:B133),1,0))-SUMPRODUCT(IF(MID($B$128:B133,2,1)=")",1,0))&amp;".")</f>
        <v/>
      </c>
      <c r="B133" s="146" t="s">
        <v>116</v>
      </c>
      <c r="C133" s="66" t="s">
        <v>2</v>
      </c>
      <c r="D133" s="108">
        <v>250</v>
      </c>
      <c r="E133" s="227"/>
      <c r="F133" s="102">
        <f t="shared" ref="F133" si="9">ROUND(D133*E133,2)</f>
        <v>0</v>
      </c>
    </row>
    <row r="134" spans="1:7">
      <c r="A134" s="35" t="str" cm="1">
        <f t="array" ref="A134">IF(OR(ISBLANK(B134),MID(B134,2,1)=")"),"",$A$125&amp;"."&amp;SUMPRODUCT(IF(ISTEXT($B$128:B134),1,0))-SUMPRODUCT(IF(MID($B$128:B134,2,1)=")",1,0))&amp;".")</f>
        <v/>
      </c>
      <c r="B134" s="125"/>
      <c r="C134" s="66"/>
      <c r="D134" s="105"/>
      <c r="E134" s="47"/>
      <c r="F134" s="102"/>
    </row>
    <row r="135" spans="1:7" ht="216.75">
      <c r="A135" s="35" t="str" cm="1">
        <f t="array" ref="A135">IF(OR(ISBLANK(B135),MID(B135,2,1)=")"),"",$A$125&amp;"."&amp;SUMPRODUCT(IF(ISTEXT($B$128:B135),1,0))-SUMPRODUCT(IF(MID($B$128:B135,2,1)=")",1,0))&amp;".")</f>
        <v>4.2.</v>
      </c>
      <c r="B135" s="125" t="s">
        <v>154</v>
      </c>
      <c r="D135" s="34"/>
      <c r="E135" s="232"/>
    </row>
    <row r="136" spans="1:7" ht="114.75">
      <c r="A136" s="35"/>
      <c r="B136" s="125" t="s">
        <v>155</v>
      </c>
      <c r="C136" s="32"/>
      <c r="D136" s="34"/>
      <c r="E136" s="232"/>
    </row>
    <row r="137" spans="1:7" ht="140.25">
      <c r="A137" s="35"/>
      <c r="B137" s="125" t="s">
        <v>156</v>
      </c>
      <c r="C137" s="66"/>
      <c r="D137" s="136"/>
      <c r="E137" s="47"/>
      <c r="F137" s="102"/>
    </row>
    <row r="138" spans="1:7" ht="140.25">
      <c r="A138" s="35"/>
      <c r="B138" s="125" t="s">
        <v>157</v>
      </c>
      <c r="C138" s="66" t="s">
        <v>2</v>
      </c>
      <c r="D138" s="129">
        <v>40</v>
      </c>
      <c r="E138" s="227"/>
      <c r="F138" s="102">
        <f>D138*E138</f>
        <v>0</v>
      </c>
      <c r="G138" s="34"/>
    </row>
    <row r="139" spans="1:7">
      <c r="A139" s="35"/>
      <c r="B139" s="125"/>
      <c r="C139" s="66"/>
      <c r="D139" s="105"/>
      <c r="E139" s="47"/>
      <c r="F139" s="102"/>
    </row>
    <row r="140" spans="1:7" ht="219.75" customHeight="1">
      <c r="A140" s="35" t="str" cm="1">
        <f t="array" ref="A140">IF(OR(ISBLANK(B140),MID(B140,2,1)=")"),"",$A$125&amp;"."&amp;SUMPRODUCT(IF(ISTEXT($B$128:B140),1,0))-SUMPRODUCT(IF(MID($B$128:B140,2,1)=")",1,0))&amp;".")</f>
        <v>4.3.</v>
      </c>
      <c r="B140" s="133" t="s">
        <v>190</v>
      </c>
      <c r="D140" s="147"/>
      <c r="E140" s="232"/>
    </row>
    <row r="141" spans="1:7" ht="140.25">
      <c r="A141" s="35" t="str" cm="1">
        <f t="array" ref="A141">IF(OR(ISBLANK(B141),MID(B141,2,1)=")"),"",$A$125&amp;"."&amp;SUMPRODUCT(IF(ISTEXT($B$128:B141),1,0))-SUMPRODUCT(IF(MID($B$128:B141,2,1)=")",1,0))&amp;".")</f>
        <v/>
      </c>
      <c r="B141" s="133" t="s">
        <v>139</v>
      </c>
      <c r="D141" s="147"/>
      <c r="E141" s="232"/>
    </row>
    <row r="142" spans="1:7" ht="69.75" customHeight="1">
      <c r="A142" s="35" t="str" cm="1">
        <f t="array" ref="A142">IF(OR(ISBLANK(B142),MID(B142,2,1)=")"),"",$A$125&amp;"."&amp;SUMPRODUCT(IF(ISTEXT($B$128:B142),1,0))-SUMPRODUCT(IF(MID($B$128:B142,2,1)=")",1,0))&amp;".")</f>
        <v/>
      </c>
      <c r="B142" s="133" t="s">
        <v>140</v>
      </c>
      <c r="D142" s="147"/>
      <c r="E142" s="232"/>
    </row>
    <row r="143" spans="1:7" ht="170.25" customHeight="1">
      <c r="A143" s="35" t="str" cm="1">
        <f t="array" ref="A143">IF(OR(ISBLANK(B143),MID(B143,2,1)=")"),"",$A$125&amp;"."&amp;SUMPRODUCT(IF(ISTEXT($B$128:B143),1,0))-SUMPRODUCT(IF(MID($B$128:B143,2,1)=")",1,0))&amp;".")</f>
        <v/>
      </c>
      <c r="B143" s="133" t="s">
        <v>141</v>
      </c>
      <c r="D143" s="147"/>
      <c r="E143" s="232"/>
    </row>
    <row r="144" spans="1:7" ht="288" customHeight="1">
      <c r="A144" s="35" t="str" cm="1">
        <f t="array" ref="A144">IF(OR(ISBLANK(B144),MID(B144,2,1)=")"),"",$A$125&amp;"."&amp;SUMPRODUCT(IF(ISTEXT($B$128:B144),1,0))-SUMPRODUCT(IF(MID($B$128:B144,2,1)=")",1,0))&amp;".")</f>
        <v/>
      </c>
      <c r="B144" s="133" t="s">
        <v>142</v>
      </c>
      <c r="C144" s="66"/>
      <c r="D144" s="105"/>
      <c r="E144" s="47"/>
      <c r="F144" s="102"/>
    </row>
    <row r="145" spans="1:7">
      <c r="A145" s="35" t="str" cm="1">
        <f t="array" ref="A145">IF(OR(ISBLANK(B145),MID(B145,2,1)=")"),"",$A$125&amp;"."&amp;SUMPRODUCT(IF(ISTEXT($B$128:B145),1,0))-SUMPRODUCT(IF(MID($B$128:B145,2,1)=")",1,0))&amp;".")</f>
        <v/>
      </c>
      <c r="B145" s="133" t="s">
        <v>158</v>
      </c>
      <c r="C145" s="66" t="s">
        <v>4</v>
      </c>
      <c r="D145" s="108">
        <v>100</v>
      </c>
      <c r="E145" s="227"/>
      <c r="F145" s="102">
        <f>D145*E145</f>
        <v>0</v>
      </c>
      <c r="G145" s="144"/>
    </row>
    <row r="146" spans="1:7">
      <c r="A146" s="35" t="str" cm="1">
        <f t="array" ref="A146">IF(OR(ISBLANK(B146),MID(B146,2,1)=")"),"",$A$125&amp;"."&amp;SUMPRODUCT(IF(ISTEXT($B$128:B146),1,0))-SUMPRODUCT(IF(MID($B$128:B146,2,1)=")",1,0))&amp;".")</f>
        <v/>
      </c>
      <c r="B146" s="125"/>
      <c r="C146" s="66"/>
      <c r="D146" s="105"/>
      <c r="E146" s="227"/>
      <c r="F146" s="102"/>
    </row>
    <row r="147" spans="1:7" ht="409.5">
      <c r="A147" s="35" t="str" cm="1">
        <f t="array" ref="A147">IF(OR(ISBLANK(B147),MID(B147,2,1)=")"),"",$A$125&amp;"."&amp;SUMPRODUCT(IF(ISTEXT($B$128:B147),1,0))-SUMPRODUCT(IF(MID($B$128:B147,2,1)=")",1,0))&amp;".")</f>
        <v>4.4.</v>
      </c>
      <c r="B147" s="125" t="s">
        <v>113</v>
      </c>
      <c r="C147" s="66" t="s">
        <v>4</v>
      </c>
      <c r="D147" s="148">
        <f>D93</f>
        <v>1997.25</v>
      </c>
      <c r="E147" s="227"/>
      <c r="F147" s="149">
        <f>D147*E147</f>
        <v>0</v>
      </c>
      <c r="G147" s="34"/>
    </row>
    <row r="148" spans="1:7" ht="12.75" customHeight="1">
      <c r="A148" s="35" t="str" cm="1">
        <f t="array" ref="A148">IF(OR(ISBLANK(B148),MID(B148,2,1)=")"),"",$A$125&amp;"."&amp;SUMPRODUCT(IF(ISTEXT($B$128:B148),1,0))-SUMPRODUCT(IF(MID($B$128:B148,2,1)=")",1,0))&amp;".")</f>
        <v/>
      </c>
      <c r="B148" s="125"/>
      <c r="C148" s="66"/>
      <c r="D148" s="105"/>
      <c r="E148" s="50"/>
      <c r="F148" s="102"/>
    </row>
    <row r="149" spans="1:7" ht="165.75">
      <c r="A149" s="35" t="str" cm="1">
        <f t="array" ref="A149">IF(OR(ISBLANK(B149),MID(B149,2,1)=")"),"",$A$125&amp;"."&amp;SUMPRODUCT(IF(ISTEXT($B$128:B149),1,0))-SUMPRODUCT(IF(MID($B$128:B149,2,1)=")",1,0))&amp;".")</f>
        <v>4.5.</v>
      </c>
      <c r="B149" s="125" t="s">
        <v>191</v>
      </c>
      <c r="C149" s="150" t="s">
        <v>4</v>
      </c>
      <c r="D149" s="60">
        <f>D103+D121</f>
        <v>875.00000000000011</v>
      </c>
      <c r="E149" s="231"/>
      <c r="F149" s="102">
        <f>D149*E149</f>
        <v>0</v>
      </c>
    </row>
    <row r="150" spans="1:7">
      <c r="A150" s="35"/>
      <c r="B150" s="125"/>
      <c r="C150" s="66"/>
      <c r="D150" s="105"/>
      <c r="E150" s="47"/>
      <c r="F150" s="102"/>
    </row>
    <row r="151" spans="1:7" ht="229.5">
      <c r="A151" s="35" t="str" cm="1">
        <f t="array" ref="A151">IF(OR(ISBLANK(B151),MID(B151,2,1)=")"),"",$A$125&amp;"."&amp;SUMPRODUCT(IF(ISTEXT($B$128:B151),1,0))-SUMPRODUCT(IF(MID($B$128:B151,2,1)=")",1,0))&amp;".")</f>
        <v>4.6.</v>
      </c>
      <c r="B151" s="125" t="s">
        <v>160</v>
      </c>
      <c r="C151" s="66" t="s">
        <v>4</v>
      </c>
      <c r="D151" s="108">
        <f>D101</f>
        <v>13</v>
      </c>
      <c r="E151" s="231"/>
      <c r="F151" s="102">
        <f>ROUND(D151*E151,2)</f>
        <v>0</v>
      </c>
    </row>
    <row r="152" spans="1:7">
      <c r="A152" s="35" t="str" cm="1">
        <f t="array" ref="A152">IF(OR(ISBLANK(B152),MID(B152,2,1)=")"),"",$A$125&amp;"."&amp;SUMPRODUCT(IF(ISTEXT($B$128:B152),1,0))-SUMPRODUCT(IF(MID($B$128:B152,2,1)=")",1,0))&amp;".")</f>
        <v/>
      </c>
      <c r="B152" s="151"/>
      <c r="C152" s="152"/>
      <c r="D152" s="105"/>
      <c r="E152" s="49"/>
      <c r="F152" s="102"/>
    </row>
    <row r="153" spans="1:7" ht="229.5">
      <c r="A153" s="35" t="str" cm="1">
        <f t="array" ref="A153">IF(OR(ISBLANK(B153),MID(B153,2,1)=")"),"",$A$125&amp;"."&amp;SUMPRODUCT(IF(ISTEXT($B$128:B153),1,0))-SUMPRODUCT(IF(MID($B$128:B153,2,1)=")",1,0))&amp;".")</f>
        <v>4.7.</v>
      </c>
      <c r="B153" s="125" t="s">
        <v>159</v>
      </c>
      <c r="C153" s="111" t="s">
        <v>4</v>
      </c>
      <c r="D153" s="108">
        <f>D99</f>
        <v>38</v>
      </c>
      <c r="E153" s="231"/>
      <c r="F153" s="102">
        <f>ROUND(D153*E153,2)</f>
        <v>0</v>
      </c>
      <c r="G153" s="34"/>
    </row>
    <row r="154" spans="1:7">
      <c r="A154" s="35" t="str" cm="1">
        <f t="array" ref="A154">IF(OR(ISBLANK(B154),MID(B154,2,1)=")"),"",$A$125&amp;"."&amp;SUMPRODUCT(IF(ISTEXT($B$128:B154),1,0))-SUMPRODUCT(IF(MID($B$128:B154,2,1)=")",1,0))&amp;".")</f>
        <v/>
      </c>
      <c r="B154" s="125"/>
      <c r="C154" s="111"/>
      <c r="D154" s="108"/>
      <c r="E154" s="231"/>
      <c r="F154" s="102"/>
      <c r="G154" s="34"/>
    </row>
    <row r="155" spans="1:7" ht="409.5" customHeight="1">
      <c r="A155" s="35" t="str" cm="1">
        <f t="array" ref="A155">IF(OR(ISBLANK(B155),MID(B155,2,1)=")"),"",$A$125&amp;"."&amp;SUMPRODUCT(IF(ISTEXT($B$128:B155),1,0))-SUMPRODUCT(IF(MID($B$128:B155,2,1)=")",1,0))&amp;".")</f>
        <v>4.8.</v>
      </c>
      <c r="B155" s="249" t="s">
        <v>194</v>
      </c>
      <c r="C155" s="66"/>
      <c r="D155" s="136"/>
      <c r="E155" s="49"/>
      <c r="F155" s="102"/>
      <c r="G155" s="34"/>
    </row>
    <row r="156" spans="1:7" ht="93" customHeight="1">
      <c r="A156" s="35"/>
      <c r="B156" s="249"/>
      <c r="C156" s="66" t="s">
        <v>4</v>
      </c>
      <c r="D156" s="129">
        <v>90</v>
      </c>
      <c r="E156" s="227"/>
      <c r="F156" s="102">
        <f>ROUND(D156*E156,2)</f>
        <v>0</v>
      </c>
      <c r="G156" s="34"/>
    </row>
    <row r="157" spans="1:7">
      <c r="A157" s="35" t="str" cm="1">
        <f t="array" ref="A157">IF(OR(ISBLANK(B157),MID(B157,2,1)=")"),"",$A$125&amp;"."&amp;SUMPRODUCT(IF(ISTEXT($B$128:B157),1,0))-SUMPRODUCT(IF(MID($B$128:B157,2,1)=")",1,0))&amp;".")</f>
        <v/>
      </c>
      <c r="B157" s="125"/>
      <c r="C157" s="111"/>
      <c r="D157" s="105"/>
      <c r="E157" s="48"/>
      <c r="F157" s="102"/>
    </row>
    <row r="158" spans="1:7" ht="231.75" customHeight="1">
      <c r="A158" s="35" t="str" cm="1">
        <f t="array" ref="A158">IF(OR(ISBLANK(B158),MID(B158,2,1)=")"),"",$A$125&amp;"."&amp;SUMPRODUCT(IF(ISTEXT($B$128:B158),1,0))-SUMPRODUCT(IF(MID($B$128:B158,2,1)=")",1,0))&amp;".")</f>
        <v>4.9.</v>
      </c>
      <c r="B158" s="125" t="s">
        <v>161</v>
      </c>
      <c r="C158" s="66" t="s">
        <v>26</v>
      </c>
      <c r="D158" s="129">
        <v>850</v>
      </c>
      <c r="E158" s="47"/>
      <c r="F158" s="102">
        <f>D158*E158</f>
        <v>0</v>
      </c>
    </row>
    <row r="159" spans="1:7">
      <c r="A159" s="35" t="str" cm="1">
        <f t="array" ref="A159">IF(OR(ISBLANK(B159),MID(B159,2,1)=")"),"",$A$125&amp;"."&amp;SUMPRODUCT(IF(ISTEXT($B$128:B159),1,0))-SUMPRODUCT(IF(MID($B$128:B159,2,1)=")",1,0))&amp;".")</f>
        <v/>
      </c>
      <c r="B159" s="125"/>
      <c r="C159" s="111"/>
      <c r="D159" s="105"/>
      <c r="E159" s="48"/>
      <c r="F159" s="102"/>
    </row>
    <row r="160" spans="1:7" ht="229.5">
      <c r="A160" s="35" t="str" cm="1">
        <f t="array" ref="A160">IF(OR(ISBLANK(B160),MID(B160,2,1)=")"),"",$A$125&amp;"."&amp;SUMPRODUCT(IF(ISTEXT($B$128:B160),1,0))-SUMPRODUCT(IF(MID($B$128:B160,2,1)=")",1,0))&amp;".")</f>
        <v>4.10.</v>
      </c>
      <c r="B160" s="125" t="s">
        <v>192</v>
      </c>
      <c r="C160" s="66" t="s">
        <v>26</v>
      </c>
      <c r="D160" s="129">
        <v>2400</v>
      </c>
      <c r="E160" s="47"/>
      <c r="F160" s="102">
        <f>D160*E160</f>
        <v>0</v>
      </c>
    </row>
    <row r="161" spans="1:7">
      <c r="A161" s="35"/>
      <c r="B161" s="125"/>
      <c r="C161" s="66"/>
      <c r="D161" s="129"/>
      <c r="E161" s="124"/>
      <c r="F161" s="102"/>
    </row>
    <row r="162" spans="1:7" ht="15">
      <c r="A162" s="88">
        <f>A125</f>
        <v>4</v>
      </c>
      <c r="B162" s="113" t="str">
        <f>B125</f>
        <v>ZIDARSKI RADOVI</v>
      </c>
      <c r="C162" s="237" t="s">
        <v>11</v>
      </c>
      <c r="D162" s="237"/>
      <c r="E162" s="92"/>
      <c r="F162" s="40">
        <f>SUM(F128:F161)</f>
        <v>0</v>
      </c>
      <c r="G162" s="34"/>
    </row>
    <row r="163" spans="1:7" ht="15">
      <c r="A163" s="115"/>
      <c r="B163" s="116"/>
      <c r="C163" s="155"/>
      <c r="D163" s="122"/>
      <c r="E163" s="110"/>
      <c r="F163" s="30"/>
      <c r="G163" s="34"/>
    </row>
    <row r="164" spans="1:7" s="34" customFormat="1" ht="12.75" customHeight="1">
      <c r="A164" s="88">
        <f>A162+1</f>
        <v>5</v>
      </c>
      <c r="B164" s="89" t="s">
        <v>162</v>
      </c>
      <c r="C164" s="90"/>
      <c r="D164" s="92"/>
      <c r="E164" s="156"/>
      <c r="F164" s="93"/>
    </row>
    <row r="165" spans="1:7" s="34" customFormat="1" ht="102.75" customHeight="1">
      <c r="A165" s="115"/>
      <c r="B165" s="246" t="s">
        <v>163</v>
      </c>
      <c r="C165" s="246"/>
      <c r="D165" s="246"/>
      <c r="E165" s="246"/>
      <c r="F165" s="246"/>
    </row>
    <row r="166" spans="1:7" s="34" customFormat="1" ht="15.75" customHeight="1">
      <c r="A166" s="115"/>
      <c r="B166" s="95"/>
      <c r="C166" s="95"/>
      <c r="D166" s="95"/>
      <c r="E166" s="95"/>
      <c r="F166" s="95"/>
    </row>
    <row r="167" spans="1:7" s="34" customFormat="1" ht="102.75" customHeight="1">
      <c r="A167" s="35" t="str" cm="1">
        <f t="array" ref="A167">IF(OR(ISBLANK(B167),MID(B167,2,1)=")"),"",$A$164&amp;"."&amp;SUMPRODUCT(IF(ISTEXT($B167:B$167),1,0))-SUMPRODUCT(IF(MID($B167:B$167,2,1)=")",1,0))&amp;".")</f>
        <v>5.1.</v>
      </c>
      <c r="B167" s="157" t="s">
        <v>164</v>
      </c>
      <c r="C167" s="95"/>
      <c r="D167" s="97"/>
      <c r="E167" s="233"/>
      <c r="F167" s="98"/>
    </row>
    <row r="168" spans="1:7" s="34" customFormat="1" ht="12.75" customHeight="1">
      <c r="A168" s="35" t="str" cm="1">
        <f t="array" ref="A168">IF(OR(ISBLANK(B168),MID(B168,2,1)=")"),"",$A$164&amp;"."&amp;SUMPRODUCT(IF(ISTEXT($B$167:B168),1,0))-SUMPRODUCT(IF(MID($B$167:B168,2,1)=")",1,0))&amp;".")</f>
        <v/>
      </c>
      <c r="B168" s="125" t="s">
        <v>165</v>
      </c>
      <c r="C168" s="66" t="s">
        <v>150</v>
      </c>
      <c r="D168" s="129">
        <v>25</v>
      </c>
      <c r="E168" s="47"/>
      <c r="F168" s="102">
        <f>D168*E168</f>
        <v>0</v>
      </c>
    </row>
    <row r="169" spans="1:7" s="34" customFormat="1" ht="12.75" customHeight="1">
      <c r="A169" s="35" t="str" cm="1">
        <f t="array" ref="A169">IF(OR(ISBLANK(B169),MID(B169,2,1)=")"),"",$A$164&amp;"."&amp;SUMPRODUCT(IF(ISTEXT($B$167:B169),1,0))-SUMPRODUCT(IF(MID($B$167:B169,2,1)=")",1,0))&amp;".")</f>
        <v/>
      </c>
      <c r="B169" s="125" t="s">
        <v>166</v>
      </c>
      <c r="C169" s="66" t="s">
        <v>4</v>
      </c>
      <c r="D169" s="129">
        <v>92</v>
      </c>
      <c r="E169" s="47"/>
      <c r="F169" s="102">
        <f t="shared" ref="F169:F170" si="10">D169*E169</f>
        <v>0</v>
      </c>
    </row>
    <row r="170" spans="1:7" s="34" customFormat="1" ht="12.75" customHeight="1">
      <c r="A170" s="35" t="str" cm="1">
        <f t="array" ref="A170">IF(OR(ISBLANK(B170),MID(B170,2,1)=")"),"",$A$164&amp;"."&amp;SUMPRODUCT(IF(ISTEXT($B$167:B170),1,0))-SUMPRODUCT(IF(MID($B$167:B170,2,1)=")",1,0))&amp;".")</f>
        <v/>
      </c>
      <c r="B170" s="125" t="s">
        <v>167</v>
      </c>
      <c r="C170" s="66" t="s">
        <v>150</v>
      </c>
      <c r="D170" s="129">
        <v>4</v>
      </c>
      <c r="E170" s="231"/>
      <c r="F170" s="102">
        <f t="shared" si="10"/>
        <v>0</v>
      </c>
    </row>
    <row r="171" spans="1:7" s="34" customFormat="1" ht="12.75" customHeight="1">
      <c r="A171" s="35" t="str" cm="1">
        <f t="array" ref="A171">IF(OR(ISBLANK(B171),MID(B171,2,1)=")"),"",$A$164&amp;"."&amp;SUMPRODUCT(IF(ISTEXT($B$167:B171),1,0))-SUMPRODUCT(IF(MID($B$167:B171,2,1)=")",1,0))&amp;".")</f>
        <v/>
      </c>
      <c r="B171" s="116"/>
      <c r="C171" s="155"/>
      <c r="D171" s="122"/>
      <c r="E171" s="46"/>
      <c r="F171" s="158"/>
    </row>
    <row r="172" spans="1:7" s="34" customFormat="1" ht="194.25" customHeight="1">
      <c r="A172" s="35" t="str" cm="1">
        <f t="array" ref="A172">IF(OR(ISBLANK(B172),MID(B172,2,1)=")"),"",$A$164&amp;"."&amp;SUMPRODUCT(IF(ISTEXT($B$167:B172),1,0))-SUMPRODUCT(IF(MID($B$167:B172,2,1)=")",1,0))&amp;".")</f>
        <v>5.2.</v>
      </c>
      <c r="B172" s="157" t="s">
        <v>168</v>
      </c>
      <c r="C172" s="159"/>
      <c r="D172" s="160"/>
      <c r="E172" s="62"/>
      <c r="F172" s="106"/>
    </row>
    <row r="173" spans="1:7" s="34" customFormat="1" ht="12.75" customHeight="1">
      <c r="A173" s="35" t="str" cm="1">
        <f t="array" ref="A173">IF(OR(ISBLANK(B173),MID(B173,2,1)=")"),"",$A$164&amp;"."&amp;SUMPRODUCT(IF(ISTEXT($B$167:B173),1,0))-SUMPRODUCT(IF(MID($B$167:B173,2,1)=")",1,0))&amp;".")</f>
        <v/>
      </c>
      <c r="B173" s="125" t="s">
        <v>169</v>
      </c>
      <c r="C173" s="66" t="s">
        <v>150</v>
      </c>
      <c r="D173" s="129">
        <v>1</v>
      </c>
      <c r="E173" s="47"/>
      <c r="F173" s="102">
        <f>D173*E173</f>
        <v>0</v>
      </c>
    </row>
    <row r="174" spans="1:7" s="34" customFormat="1" ht="12.75" customHeight="1">
      <c r="A174" s="35" t="str" cm="1">
        <f t="array" ref="A174">IF(OR(ISBLANK(B174),MID(B174,2,1)=")"),"",$A$164&amp;"."&amp;SUMPRODUCT(IF(ISTEXT($B$167:B174),1,0))-SUMPRODUCT(IF(MID($B$167:B174,2,1)=")",1,0))&amp;".")</f>
        <v/>
      </c>
      <c r="B174" s="125" t="s">
        <v>166</v>
      </c>
      <c r="C174" s="66" t="s">
        <v>4</v>
      </c>
      <c r="D174" s="129">
        <v>6</v>
      </c>
      <c r="E174" s="47"/>
      <c r="F174" s="102">
        <f>D174*E174</f>
        <v>0</v>
      </c>
    </row>
    <row r="175" spans="1:7" s="34" customFormat="1" ht="12.75" customHeight="1">
      <c r="A175" s="35" t="str" cm="1">
        <f t="array" ref="A175">IF(OR(ISBLANK(B175),MID(B175,2,1)=")"),"",$A$164&amp;"."&amp;SUMPRODUCT(IF(ISTEXT($B$167:B175),1,0))-SUMPRODUCT(IF(MID($B$167:B175,2,1)=")",1,0))&amp;".")</f>
        <v/>
      </c>
      <c r="B175" s="125"/>
      <c r="C175" s="66"/>
      <c r="D175" s="129"/>
      <c r="E175" s="47"/>
      <c r="F175" s="102"/>
    </row>
    <row r="176" spans="1:7" s="34" customFormat="1" ht="81" customHeight="1">
      <c r="A176" s="35" t="str" cm="1">
        <f t="array" ref="A176">IF(OR(ISBLANK(B176),MID(B176,2,1)=")"),"",$A$164&amp;"."&amp;SUMPRODUCT(IF(ISTEXT($B$167:B176),1,0))-SUMPRODUCT(IF(MID($B$167:B176,2,1)=")",1,0))&amp;".")</f>
        <v>5.3.</v>
      </c>
      <c r="B176" s="125" t="s">
        <v>206</v>
      </c>
      <c r="C176" s="66" t="s">
        <v>170</v>
      </c>
      <c r="D176" s="129">
        <v>28000</v>
      </c>
      <c r="E176" s="231"/>
      <c r="F176" s="102">
        <f>ROUND(D176*E176,2)</f>
        <v>0</v>
      </c>
    </row>
    <row r="177" spans="1:7" s="34" customFormat="1" ht="12.75" customHeight="1">
      <c r="A177" s="35" t="str" cm="1">
        <f t="array" ref="A177">IF(OR(ISBLANK(B177),MID(B177,2,1)=")"),"",$A$164&amp;"."&amp;SUMPRODUCT(IF(ISTEXT($B$167:B177),1,0))-SUMPRODUCT(IF(MID($B$167:B177,2,1)=")",1,0))&amp;".")</f>
        <v/>
      </c>
      <c r="B177" s="125"/>
      <c r="C177" s="66"/>
      <c r="D177" s="129"/>
      <c r="E177" s="47"/>
      <c r="F177" s="102"/>
    </row>
    <row r="178" spans="1:7" s="34" customFormat="1" ht="193.5" customHeight="1">
      <c r="A178" s="35" t="str" cm="1">
        <f t="array" ref="A178">IF(OR(ISBLANK(B178),MID(B178,2,1)=")"),"",$A$164&amp;"."&amp;SUMPRODUCT(IF(ISTEXT($B$167:B178),1,0))-SUMPRODUCT(IF(MID($B$167:B178,2,1)=")",1,0))&amp;".")</f>
        <v>5.4.</v>
      </c>
      <c r="B178" s="125" t="s">
        <v>205</v>
      </c>
      <c r="C178" s="66" t="s">
        <v>150</v>
      </c>
      <c r="D178" s="129">
        <f>D107</f>
        <v>15</v>
      </c>
      <c r="E178" s="47"/>
      <c r="F178" s="102">
        <f t="shared" ref="F178" si="11">ROUND(D178*E178,2)</f>
        <v>0</v>
      </c>
    </row>
    <row r="179" spans="1:7" s="34" customFormat="1" ht="12.75" customHeight="1">
      <c r="A179" s="35" t="str" cm="1">
        <f t="array" ref="A179">IF(OR(ISBLANK(B179),MID(B179,2,1)=")"),"",$A$164&amp;"."&amp;SUMPRODUCT(IF(ISTEXT($B$167:B179),1,0))-SUMPRODUCT(IF(MID($B$167:B179,2,1)=")",1,0))&amp;".")</f>
        <v/>
      </c>
      <c r="B179" s="125"/>
      <c r="C179" s="66"/>
      <c r="D179" s="129"/>
      <c r="E179" s="47"/>
      <c r="F179" s="102"/>
    </row>
    <row r="180" spans="1:7" s="34" customFormat="1" ht="81.75" customHeight="1">
      <c r="A180" s="35" t="str" cm="1">
        <f t="array" ref="A180">IF(OR(ISBLANK(B180),MID(B180,2,1)=")"),"",$A$164&amp;"."&amp;SUMPRODUCT(IF(ISTEXT($B$167:B180),1,0))-SUMPRODUCT(IF(MID($B$167:B180,2,1)=")",1,0))&amp;".")</f>
        <v>5.5.</v>
      </c>
      <c r="B180" s="125" t="s">
        <v>195</v>
      </c>
      <c r="C180" s="66"/>
      <c r="D180" s="129"/>
      <c r="E180" s="47"/>
      <c r="F180" s="154"/>
    </row>
    <row r="181" spans="1:7" s="34" customFormat="1" ht="51">
      <c r="A181" s="115"/>
      <c r="B181" s="125" t="s">
        <v>171</v>
      </c>
      <c r="C181" s="66" t="s">
        <v>4</v>
      </c>
      <c r="D181" s="129">
        <f>D93+D95</f>
        <v>2409.25</v>
      </c>
      <c r="E181" s="231"/>
      <c r="F181" s="102">
        <f t="shared" ref="F181:F184" si="12">ROUND(D181*E181,2)</f>
        <v>0</v>
      </c>
    </row>
    <row r="182" spans="1:7" s="34" customFormat="1" ht="77.25" customHeight="1">
      <c r="A182" s="115"/>
      <c r="B182" s="125" t="s">
        <v>172</v>
      </c>
      <c r="C182" s="66" t="s">
        <v>4</v>
      </c>
      <c r="D182" s="129">
        <f>D181</f>
        <v>2409.25</v>
      </c>
      <c r="E182" s="231"/>
      <c r="F182" s="102">
        <f t="shared" si="12"/>
        <v>0</v>
      </c>
    </row>
    <row r="183" spans="1:7" s="34" customFormat="1" ht="114.75">
      <c r="A183" s="115"/>
      <c r="B183" s="125" t="s">
        <v>210</v>
      </c>
      <c r="C183" s="66"/>
      <c r="D183" s="129"/>
      <c r="E183" s="231"/>
      <c r="F183" s="102"/>
    </row>
    <row r="184" spans="1:7" s="34" customFormat="1" ht="51">
      <c r="A184" s="115"/>
      <c r="B184" s="125" t="s">
        <v>196</v>
      </c>
      <c r="C184" s="66" t="s">
        <v>4</v>
      </c>
      <c r="D184" s="129">
        <f>D181</f>
        <v>2409.25</v>
      </c>
      <c r="E184" s="231"/>
      <c r="F184" s="102">
        <f t="shared" si="12"/>
        <v>0</v>
      </c>
    </row>
    <row r="185" spans="1:7" s="34" customFormat="1" ht="15">
      <c r="A185" s="115"/>
      <c r="B185" s="125"/>
      <c r="C185" s="66"/>
      <c r="D185" s="129"/>
      <c r="E185" s="132"/>
      <c r="F185" s="102"/>
    </row>
    <row r="186" spans="1:7" s="34" customFormat="1" ht="15">
      <c r="A186" s="88">
        <f>A164</f>
        <v>5</v>
      </c>
      <c r="B186" s="89" t="s">
        <v>162</v>
      </c>
      <c r="C186" s="247" t="s">
        <v>11</v>
      </c>
      <c r="D186" s="248"/>
      <c r="E186" s="161"/>
      <c r="F186" s="162">
        <f>SUM(F168:F184)</f>
        <v>0</v>
      </c>
    </row>
    <row r="187" spans="1:7" s="34" customFormat="1" ht="12.75" customHeight="1">
      <c r="A187" s="115"/>
      <c r="B187" s="116"/>
      <c r="C187" s="155"/>
      <c r="D187" s="122"/>
      <c r="E187" s="110"/>
      <c r="F187" s="158"/>
    </row>
    <row r="188" spans="1:7" s="34" customFormat="1" ht="12.75" customHeight="1">
      <c r="A188" s="88">
        <f>A164+1</f>
        <v>6</v>
      </c>
      <c r="B188" s="89" t="s">
        <v>66</v>
      </c>
      <c r="C188" s="90"/>
      <c r="D188" s="163"/>
      <c r="E188" s="164"/>
      <c r="F188" s="93"/>
    </row>
    <row r="189" spans="1:7" s="34" customFormat="1" ht="197.25" customHeight="1">
      <c r="A189" s="94"/>
      <c r="B189" s="242" t="s">
        <v>67</v>
      </c>
      <c r="C189" s="242"/>
      <c r="D189" s="242"/>
      <c r="E189" s="242"/>
      <c r="F189" s="242"/>
    </row>
    <row r="190" spans="1:7" s="34" customFormat="1" ht="12.75" customHeight="1">
      <c r="A190" s="35"/>
      <c r="B190" s="97"/>
      <c r="C190" s="165"/>
      <c r="D190" s="166"/>
      <c r="E190" s="167"/>
      <c r="F190" s="167"/>
    </row>
    <row r="191" spans="1:7" s="34" customFormat="1" ht="191.25">
      <c r="A191" s="35" t="str" cm="1">
        <f t="array" ref="A191">IF(OR(ISBLANK(B191),MID(B191,2,1)=")"),"",$A$188&amp;"."&amp;SUMPRODUCT(IF(ISTEXT($B$190:B191),1,0))-SUMPRODUCT(IF(MID($B$190:B191,2,1)=")",1,0))&amp;".")</f>
        <v>6.1.</v>
      </c>
      <c r="B191" s="125" t="s">
        <v>98</v>
      </c>
      <c r="C191" s="168"/>
      <c r="D191" s="96"/>
      <c r="E191" s="51"/>
      <c r="F191" s="102"/>
    </row>
    <row r="192" spans="1:7" s="34" customFormat="1" ht="46.5" customHeight="1">
      <c r="A192" s="35"/>
      <c r="B192" s="125" t="s">
        <v>78</v>
      </c>
      <c r="C192" s="168" t="s">
        <v>4</v>
      </c>
      <c r="D192" s="169">
        <f>D193*0.25</f>
        <v>178.75000000000003</v>
      </c>
      <c r="E192" s="231"/>
      <c r="F192" s="102">
        <f t="shared" ref="F192:F193" si="13">D192*E192</f>
        <v>0</v>
      </c>
      <c r="G192" s="144"/>
    </row>
    <row r="193" spans="1:6" s="34" customFormat="1" ht="12.75" customHeight="1">
      <c r="A193" s="35"/>
      <c r="B193" s="125" t="s">
        <v>107</v>
      </c>
      <c r="C193" s="168" t="s">
        <v>4</v>
      </c>
      <c r="D193" s="169">
        <f>D103</f>
        <v>715.00000000000011</v>
      </c>
      <c r="E193" s="231"/>
      <c r="F193" s="102">
        <f t="shared" si="13"/>
        <v>0</v>
      </c>
    </row>
    <row r="194" spans="1:6" s="34" customFormat="1" ht="12.75" customHeight="1">
      <c r="A194" s="35"/>
      <c r="B194" s="125"/>
      <c r="C194" s="104"/>
      <c r="D194" s="170"/>
      <c r="E194" s="171"/>
      <c r="F194" s="171"/>
    </row>
    <row r="195" spans="1:6" s="34" customFormat="1" ht="12.75" customHeight="1">
      <c r="A195" s="88">
        <f>A188</f>
        <v>6</v>
      </c>
      <c r="B195" s="113" t="str">
        <f>B188</f>
        <v>TESARSKI RADOVI</v>
      </c>
      <c r="C195" s="237" t="s">
        <v>11</v>
      </c>
      <c r="D195" s="237"/>
      <c r="E195" s="172"/>
      <c r="F195" s="173">
        <f>SUM(F190:F194)</f>
        <v>0</v>
      </c>
    </row>
    <row r="196" spans="1:6" s="34" customFormat="1" ht="12.75" customHeight="1">
      <c r="A196" s="115"/>
      <c r="B196" s="116"/>
      <c r="C196" s="155"/>
      <c r="D196" s="122"/>
      <c r="E196" s="110"/>
      <c r="F196" s="158"/>
    </row>
    <row r="197" spans="1:6" s="34" customFormat="1" ht="12.75" customHeight="1">
      <c r="A197" s="115"/>
      <c r="B197" s="116"/>
      <c r="C197" s="155"/>
      <c r="D197" s="122"/>
      <c r="E197" s="110"/>
      <c r="F197" s="158"/>
    </row>
    <row r="198" spans="1:6" s="34" customFormat="1" ht="17.25" customHeight="1">
      <c r="A198" s="88">
        <f>A195+1</f>
        <v>7</v>
      </c>
      <c r="B198" s="89" t="s">
        <v>64</v>
      </c>
      <c r="C198" s="90"/>
      <c r="D198" s="91"/>
      <c r="E198" s="92"/>
      <c r="F198" s="93"/>
    </row>
    <row r="199" spans="1:6" s="34" customFormat="1" ht="270.75" customHeight="1">
      <c r="A199" s="119"/>
      <c r="B199" s="246" t="s">
        <v>65</v>
      </c>
      <c r="C199" s="246"/>
      <c r="D199" s="246"/>
      <c r="E199" s="246"/>
      <c r="F199" s="246"/>
    </row>
    <row r="200" spans="1:6">
      <c r="A200" s="119"/>
      <c r="B200" s="95"/>
      <c r="C200" s="95"/>
      <c r="D200" s="96"/>
      <c r="E200" s="97"/>
      <c r="F200" s="95"/>
    </row>
    <row r="201" spans="1:6" ht="229.5">
      <c r="A201" s="35" t="str" cm="1">
        <f t="array" ref="A201">IF(OR(ISBLANK(B201),MID(B201,2,1)=")"),"",$A$198&amp;"."&amp;SUMPRODUCT(IF(ISTEXT($B$199:B199),1,0))-SUMPRODUCT(IF(MID($B$199:B199,2,1)=")",1,0))&amp;".")</f>
        <v>7.1.</v>
      </c>
      <c r="B201" s="125" t="s">
        <v>108</v>
      </c>
      <c r="C201" s="66" t="s">
        <v>2</v>
      </c>
      <c r="D201" s="108">
        <v>488</v>
      </c>
      <c r="E201" s="47"/>
      <c r="F201" s="102">
        <f>D201*E201</f>
        <v>0</v>
      </c>
    </row>
    <row r="202" spans="1:6" ht="15">
      <c r="A202" s="115"/>
      <c r="B202" s="174"/>
      <c r="C202" s="155"/>
      <c r="D202" s="122"/>
      <c r="E202" s="46"/>
      <c r="F202" s="44"/>
    </row>
    <row r="203" spans="1:6" ht="178.5">
      <c r="A203" s="35" t="str" cm="1">
        <f t="array" ref="A203">IF(OR(ISBLANK(B203),MID(B203,2,1)=")"),"",$A$198&amp;"."&amp;SUMPRODUCT(IF(ISTEXT($B$198:B200),1,0))-SUMPRODUCT(IF(MID($B$198:B200,2,1)=")",1,0))&amp;".")</f>
        <v>7.2.</v>
      </c>
      <c r="B203" s="125" t="s">
        <v>99</v>
      </c>
      <c r="C203" s="66" t="s">
        <v>26</v>
      </c>
      <c r="D203" s="108">
        <v>460</v>
      </c>
      <c r="E203" s="47"/>
      <c r="F203" s="102">
        <f>D203*E203</f>
        <v>0</v>
      </c>
    </row>
    <row r="204" spans="1:6">
      <c r="A204" s="35"/>
      <c r="B204" s="125"/>
      <c r="C204" s="66"/>
      <c r="D204" s="105"/>
      <c r="E204" s="49"/>
      <c r="F204" s="102"/>
    </row>
    <row r="205" spans="1:6" ht="93.75" customHeight="1">
      <c r="A205" s="35" t="str" cm="1">
        <f t="array" ref="A205">IF(OR(ISBLANK(B205),MID(B205,2,1)=")"),"",$A$198&amp;"."&amp;SUMPRODUCT(IF(ISTEXT($B$198:B204),1,0))-SUMPRODUCT(IF(MID($B$198:B204,2,1)=")",1,0))&amp;".")</f>
        <v>7.4.</v>
      </c>
      <c r="B205" s="125" t="s">
        <v>109</v>
      </c>
      <c r="C205" s="66"/>
      <c r="D205" s="105"/>
      <c r="E205" s="39"/>
      <c r="F205" s="102"/>
    </row>
    <row r="206" spans="1:6">
      <c r="A206" s="35"/>
      <c r="B206" s="125" t="s">
        <v>110</v>
      </c>
      <c r="C206" s="66" t="s">
        <v>26</v>
      </c>
      <c r="D206" s="108">
        <v>14000</v>
      </c>
      <c r="E206" s="47"/>
      <c r="F206" s="102">
        <f>D206*E206</f>
        <v>0</v>
      </c>
    </row>
    <row r="207" spans="1:6">
      <c r="A207" s="35"/>
      <c r="B207" s="125" t="s">
        <v>111</v>
      </c>
      <c r="C207" s="66" t="s">
        <v>26</v>
      </c>
      <c r="D207" s="108">
        <v>7000</v>
      </c>
      <c r="E207" s="47"/>
      <c r="F207" s="102">
        <f>D207*E207</f>
        <v>0</v>
      </c>
    </row>
    <row r="208" spans="1:6">
      <c r="A208" s="35"/>
      <c r="B208" s="125"/>
      <c r="C208" s="66"/>
      <c r="D208" s="105"/>
      <c r="E208" s="153"/>
      <c r="F208" s="102"/>
    </row>
    <row r="209" spans="1:6" ht="15">
      <c r="A209" s="88">
        <f>A198</f>
        <v>7</v>
      </c>
      <c r="B209" s="113" t="str">
        <f>B198</f>
        <v>BRAVARSKI RADOVI</v>
      </c>
      <c r="C209" s="114" t="s">
        <v>11</v>
      </c>
      <c r="D209" s="175"/>
      <c r="E209" s="92"/>
      <c r="F209" s="54">
        <f>SUM(F201:F208)</f>
        <v>0</v>
      </c>
    </row>
    <row r="210" spans="1:6" ht="15">
      <c r="A210" s="115"/>
      <c r="B210" s="116"/>
      <c r="C210" s="155"/>
      <c r="D210" s="122"/>
      <c r="E210" s="110"/>
      <c r="F210" s="29"/>
    </row>
    <row r="211" spans="1:6" ht="15">
      <c r="A211" s="115"/>
      <c r="B211" s="116"/>
      <c r="C211" s="155"/>
      <c r="D211" s="122"/>
      <c r="E211" s="110"/>
      <c r="F211" s="29"/>
    </row>
    <row r="212" spans="1:6" ht="15">
      <c r="A212" s="88">
        <f>A209+1</f>
        <v>8</v>
      </c>
      <c r="B212" s="89" t="s">
        <v>47</v>
      </c>
      <c r="C212" s="90"/>
      <c r="D212" s="91"/>
      <c r="E212" s="92"/>
      <c r="F212" s="93"/>
    </row>
    <row r="213" spans="1:6" ht="195" customHeight="1">
      <c r="A213" s="94"/>
      <c r="B213" s="242" t="s">
        <v>43</v>
      </c>
      <c r="C213" s="242"/>
      <c r="D213" s="242"/>
      <c r="E213" s="242"/>
      <c r="F213" s="242"/>
    </row>
    <row r="214" spans="1:6">
      <c r="A214" s="119"/>
      <c r="B214" s="120"/>
      <c r="C214" s="121"/>
      <c r="D214" s="122"/>
      <c r="E214" s="110"/>
      <c r="F214" s="123"/>
    </row>
    <row r="215" spans="1:6" ht="172.5" customHeight="1">
      <c r="A215" s="35" t="str" cm="1">
        <f t="array" ref="A215">IF(OR(ISBLANK(B215),MID(B215,2,1)=")"),"",$A$212&amp;"."&amp;SUMPRODUCT(IF(ISTEXT($B215:B$215),1,0))-SUMPRODUCT(IF(MID($B215:B$215,2,1)=")",1,0))&amp;".")</f>
        <v>8.1.</v>
      </c>
      <c r="B215" s="107" t="s">
        <v>112</v>
      </c>
      <c r="C215" s="176" t="str">
        <f>C36</f>
        <v>kom</v>
      </c>
      <c r="D215" s="126">
        <f>D36</f>
        <v>110</v>
      </c>
      <c r="E215" s="47"/>
      <c r="F215" s="102">
        <f>D215*E215</f>
        <v>0</v>
      </c>
    </row>
    <row r="216" spans="1:6">
      <c r="A216" s="35" t="str" cm="1">
        <f t="array" ref="A216">IF(OR(ISBLANK(B216),MID(B216,2,1)=")"),"",$A$212&amp;"."&amp;SUMPRODUCT(IF(ISTEXT($B$215:B216),1,0))-SUMPRODUCT(IF(MID($B$215:B216,2,1)=")",1,0))&amp;".")</f>
        <v/>
      </c>
      <c r="B216" s="107"/>
      <c r="C216" s="121"/>
      <c r="D216" s="122"/>
      <c r="E216" s="46"/>
      <c r="F216" s="123"/>
    </row>
    <row r="217" spans="1:6" ht="178.5">
      <c r="A217" s="35" t="str" cm="1">
        <f t="array" ref="A217">IF(OR(ISBLANK(B217),MID(B217,2,1)=")"),"",$A$212&amp;"."&amp;SUMPRODUCT(IF(ISTEXT($B$215:B217),1,0))-SUMPRODUCT(IF(MID($B$215:B217,2,1)=")",1,0))&amp;".")</f>
        <v>8.2.</v>
      </c>
      <c r="B217" s="107" t="s">
        <v>102</v>
      </c>
      <c r="C217" s="176" t="str">
        <f>C38</f>
        <v>kom</v>
      </c>
      <c r="D217" s="126">
        <f>D38</f>
        <v>110</v>
      </c>
      <c r="E217" s="47"/>
      <c r="F217" s="102">
        <f>D217*E217</f>
        <v>0</v>
      </c>
    </row>
    <row r="218" spans="1:6">
      <c r="A218" s="35" t="str" cm="1">
        <f t="array" ref="A218">IF(OR(ISBLANK(B218),MID(B218,2,1)=")"),"",$A$212&amp;"."&amp;SUMPRODUCT(IF(ISTEXT($B$215:B218),1,0))-SUMPRODUCT(IF(MID($B$215:B218,2,1)=")",1,0))&amp;".")</f>
        <v/>
      </c>
      <c r="B218" s="177"/>
      <c r="C218" s="104"/>
      <c r="D218" s="105"/>
      <c r="E218" s="46"/>
      <c r="F218" s="106"/>
    </row>
    <row r="219" spans="1:6" ht="191.25">
      <c r="A219" s="35" t="str" cm="1">
        <f t="array" ref="A219">IF(OR(ISBLANK(B219),MID(B219,2,1)=")"),"",$A$212&amp;"."&amp;SUMPRODUCT(IF(ISTEXT($B$215:B219),1,0))-SUMPRODUCT(IF(MID($B$215:B219,2,1)=")",1,0))&amp;".")</f>
        <v>8.3.</v>
      </c>
      <c r="B219" s="107" t="s">
        <v>101</v>
      </c>
      <c r="C219" s="176" t="str">
        <f>C40</f>
        <v>kom</v>
      </c>
      <c r="D219" s="126">
        <f>D40</f>
        <v>80</v>
      </c>
      <c r="E219" s="47"/>
      <c r="F219" s="102">
        <f>D219*E219</f>
        <v>0</v>
      </c>
    </row>
    <row r="220" spans="1:6">
      <c r="A220" s="35" t="str" cm="1">
        <f t="array" ref="A220">IF(OR(ISBLANK(B220),MID(B220,2,1)=")"),"",$A$212&amp;"."&amp;SUMPRODUCT(IF(ISTEXT($B$215:B220),1,0))-SUMPRODUCT(IF(MID($B$215:B220,2,1)=")",1,0))&amp;".")</f>
        <v/>
      </c>
      <c r="B220" s="107"/>
      <c r="C220" s="121"/>
      <c r="D220" s="122"/>
      <c r="E220" s="46"/>
      <c r="F220" s="123"/>
    </row>
    <row r="221" spans="1:6" ht="191.25">
      <c r="A221" s="35" t="str" cm="1">
        <f t="array" ref="A221">IF(OR(ISBLANK(B221),MID(B221,2,1)=")"),"",$A$212&amp;"."&amp;SUMPRODUCT(IF(ISTEXT($B$215:B221),1,0))-SUMPRODUCT(IF(MID($B$215:B221,2,1)=")",1,0))&amp;".")</f>
        <v>8.4.</v>
      </c>
      <c r="B221" s="107" t="s">
        <v>92</v>
      </c>
      <c r="C221" s="176" t="str">
        <f>C42</f>
        <v>kompl</v>
      </c>
      <c r="D221" s="126">
        <f>D42</f>
        <v>12</v>
      </c>
      <c r="E221" s="47"/>
      <c r="F221" s="102">
        <f>D221*E221</f>
        <v>0</v>
      </c>
    </row>
    <row r="222" spans="1:6" ht="15">
      <c r="A222" s="35" t="str" cm="1">
        <f t="array" ref="A222">IF(OR(ISBLANK(B222),MID(B222,2,1)=")"),"",$A$212&amp;"."&amp;SUMPRODUCT(IF(ISTEXT($B$215:B222),1,0))-SUMPRODUCT(IF(MID($B$215:B222,2,1)=")",1,0))&amp;".")</f>
        <v/>
      </c>
      <c r="B222" s="116"/>
      <c r="C222" s="155"/>
      <c r="D222" s="122"/>
      <c r="E222" s="46"/>
      <c r="F222" s="29"/>
    </row>
    <row r="223" spans="1:6" ht="191.25">
      <c r="A223" s="35" t="str" cm="1">
        <f t="array" ref="A223">IF(OR(ISBLANK(B223),MID(B223,2,1)=")"),"",$A$212&amp;"."&amp;SUMPRODUCT(IF(ISTEXT($B$215:B223),1,0))-SUMPRODUCT(IF(MID($B$215:B223,2,1)=")",1,0))&amp;".")</f>
        <v>8.5.</v>
      </c>
      <c r="B223" s="107" t="s">
        <v>93</v>
      </c>
      <c r="C223" s="176" t="str">
        <f>C44</f>
        <v>kom</v>
      </c>
      <c r="D223" s="126">
        <f>D44</f>
        <v>12</v>
      </c>
      <c r="E223" s="47"/>
      <c r="F223" s="102">
        <f>D223*E223</f>
        <v>0</v>
      </c>
    </row>
    <row r="224" spans="1:6">
      <c r="A224" s="35" t="str" cm="1">
        <f t="array" ref="A224">IF(OR(ISBLANK(B224),MID(B224,2,1)=")"),"",$A$212&amp;"."&amp;SUMPRODUCT(IF(ISTEXT($B$215:B224),1,0))-SUMPRODUCT(IF(MID($B$215:B224,2,1)=")",1,0))&amp;".")</f>
        <v/>
      </c>
      <c r="B224" s="107"/>
      <c r="C224" s="121"/>
      <c r="D224" s="122"/>
      <c r="E224" s="46"/>
      <c r="F224" s="123"/>
    </row>
    <row r="225" spans="1:7" ht="153">
      <c r="A225" s="35" t="str" cm="1">
        <f t="array" ref="A225">IF(OR(ISBLANK(B225),MID(B225,2,1)=")"),"",$A$212&amp;"."&amp;SUMPRODUCT(IF(ISTEXT($B$215:B225),1,0))-SUMPRODUCT(IF(MID($B$215:B225,2,1)=")",1,0))&amp;".")</f>
        <v>8.6.</v>
      </c>
      <c r="B225" s="107" t="s">
        <v>94</v>
      </c>
      <c r="C225" s="176" t="str">
        <f>C46</f>
        <v>kom</v>
      </c>
      <c r="D225" s="126">
        <f>D46</f>
        <v>8</v>
      </c>
      <c r="E225" s="47"/>
      <c r="F225" s="102">
        <f>D225*E225</f>
        <v>0</v>
      </c>
      <c r="G225" s="34"/>
    </row>
    <row r="226" spans="1:7">
      <c r="A226" s="35" t="str" cm="1">
        <f t="array" ref="A226">IF(OR(ISBLANK(B226),MID(B226,2,1)=")"),"",$A$212&amp;"."&amp;SUMPRODUCT(IF(ISTEXT($B$215:B226),1,0))-SUMPRODUCT(IF(MID($B$215:B226,2,1)=")",1,0))&amp;".")</f>
        <v/>
      </c>
      <c r="B226" s="107"/>
      <c r="C226" s="176"/>
      <c r="D226" s="126"/>
      <c r="E226" s="47"/>
      <c r="F226" s="102"/>
      <c r="G226" s="34"/>
    </row>
    <row r="227" spans="1:7" ht="153">
      <c r="A227" s="35" t="str" cm="1">
        <f t="array" ref="A227">IF(OR(ISBLANK(B227),MID(B227,2,1)=")"),"",$A$212&amp;"."&amp;SUMPRODUCT(IF(ISTEXT($B$215:B227),1,0))-SUMPRODUCT(IF(MID($B$215:B227,2,1)=")",1,0))&amp;".")</f>
        <v>8.7.</v>
      </c>
      <c r="B227" s="107" t="s">
        <v>197</v>
      </c>
      <c r="C227" s="176"/>
      <c r="D227" s="126"/>
      <c r="E227" s="47"/>
      <c r="F227" s="102"/>
      <c r="G227" s="34"/>
    </row>
    <row r="228" spans="1:7">
      <c r="A228" s="35" t="str" cm="1">
        <f t="array" ref="A228">IF(OR(ISBLANK(B228),MID(B228,2,1)=")"),"",$A$212&amp;"."&amp;SUMPRODUCT(IF(ISTEXT($B$215:B228),1,0))-SUMPRODUCT(IF(MID($B$215:B228,2,1)=")",1,0))&amp;".")</f>
        <v/>
      </c>
      <c r="B228" s="125" t="s">
        <v>144</v>
      </c>
      <c r="C228" s="104" t="s">
        <v>26</v>
      </c>
      <c r="D228" s="128">
        <v>7</v>
      </c>
      <c r="E228" s="230"/>
      <c r="F228" s="106">
        <f>D228*E228</f>
        <v>0</v>
      </c>
      <c r="G228" s="34"/>
    </row>
    <row r="229" spans="1:7">
      <c r="A229" s="35" t="str" cm="1">
        <f t="array" ref="A229">IF(OR(ISBLANK(B229),MID(B229,2,1)=")"),"",$A$212&amp;"."&amp;SUMPRODUCT(IF(ISTEXT($B$215:B229),1,0))-SUMPRODUCT(IF(MID($B$215:B229,2,1)=")",1,0))&amp;".")</f>
        <v/>
      </c>
      <c r="B229" s="125" t="s">
        <v>148</v>
      </c>
      <c r="C229" s="104" t="s">
        <v>26</v>
      </c>
      <c r="D229" s="128">
        <v>8</v>
      </c>
      <c r="E229" s="230"/>
      <c r="F229" s="106">
        <f>D229*E229</f>
        <v>0</v>
      </c>
      <c r="G229" s="34"/>
    </row>
    <row r="230" spans="1:7">
      <c r="A230" s="35" t="str" cm="1">
        <f t="array" ref="A230">IF(OR(ISBLANK(B230),MID(B230,2,1)=")"),"",$A$212&amp;"."&amp;SUMPRODUCT(IF(ISTEXT($B$215:B230),1,0))-SUMPRODUCT(IF(MID($B$215:B230,2,1)=")",1,0))&amp;".")</f>
        <v/>
      </c>
      <c r="B230" s="125" t="s">
        <v>146</v>
      </c>
      <c r="C230" s="104" t="s">
        <v>26</v>
      </c>
      <c r="D230" s="128">
        <v>10</v>
      </c>
      <c r="E230" s="230"/>
      <c r="F230" s="106">
        <f>D230*E230</f>
        <v>0</v>
      </c>
      <c r="G230" s="34"/>
    </row>
    <row r="231" spans="1:7">
      <c r="A231" s="35" t="str" cm="1">
        <f t="array" ref="A231">IF(OR(ISBLANK(B231),MID(B231,2,1)=")"),"",$A$212&amp;"."&amp;SUMPRODUCT(IF(ISTEXT($B$215:B231),1,0))-SUMPRODUCT(IF(MID($B$215:B231,2,1)=")",1,0))&amp;".")</f>
        <v/>
      </c>
      <c r="B231" s="125" t="s">
        <v>145</v>
      </c>
      <c r="C231" s="104" t="s">
        <v>26</v>
      </c>
      <c r="D231" s="128">
        <v>11</v>
      </c>
      <c r="E231" s="230"/>
      <c r="F231" s="106">
        <f>D231*E231</f>
        <v>0</v>
      </c>
    </row>
    <row r="232" spans="1:7">
      <c r="A232" s="35" t="str" cm="1">
        <f t="array" ref="A232">IF(OR(ISBLANK(B232),MID(B232,2,1)=")"),"",$A$212&amp;"."&amp;SUMPRODUCT(IF(ISTEXT($B$215:B232),1,0))-SUMPRODUCT(IF(MID($B$215:B232,2,1)=")",1,0))&amp;".")</f>
        <v/>
      </c>
      <c r="B232" s="125"/>
      <c r="C232" s="104"/>
      <c r="D232" s="128"/>
      <c r="E232" s="230"/>
      <c r="F232" s="106"/>
    </row>
    <row r="233" spans="1:7" ht="154.5" customHeight="1">
      <c r="A233" s="35" t="str" cm="1">
        <f t="array" ref="A233">IF(OR(ISBLANK(B233),MID(B233,2,1)=")"),"",$A$212&amp;"."&amp;SUMPRODUCT(IF(ISTEXT($B$215:B233),1,0))-SUMPRODUCT(IF(MID($B$215:B233,2,1)=")",1,0))&amp;".")</f>
        <v>8.8.</v>
      </c>
      <c r="B233" s="107" t="s">
        <v>173</v>
      </c>
      <c r="C233" s="121"/>
      <c r="D233" s="112"/>
      <c r="E233" s="46"/>
      <c r="F233" s="123"/>
    </row>
    <row r="234" spans="1:7">
      <c r="A234" s="35"/>
      <c r="B234" s="125" t="s">
        <v>144</v>
      </c>
      <c r="C234" s="104" t="s">
        <v>26</v>
      </c>
      <c r="D234" s="129">
        <v>2</v>
      </c>
      <c r="E234" s="62"/>
      <c r="F234" s="106">
        <f t="shared" ref="F234:F237" si="14">D234*E234</f>
        <v>0</v>
      </c>
    </row>
    <row r="235" spans="1:7">
      <c r="A235" s="35"/>
      <c r="B235" s="125" t="s">
        <v>148</v>
      </c>
      <c r="C235" s="104" t="s">
        <v>26</v>
      </c>
      <c r="D235" s="129">
        <v>2</v>
      </c>
      <c r="E235" s="62"/>
      <c r="F235" s="106">
        <f t="shared" si="14"/>
        <v>0</v>
      </c>
    </row>
    <row r="236" spans="1:7">
      <c r="A236" s="35"/>
      <c r="B236" s="125" t="s">
        <v>146</v>
      </c>
      <c r="C236" s="104" t="s">
        <v>26</v>
      </c>
      <c r="D236" s="129">
        <v>2</v>
      </c>
      <c r="E236" s="62"/>
      <c r="F236" s="106">
        <f t="shared" si="14"/>
        <v>0</v>
      </c>
    </row>
    <row r="237" spans="1:7">
      <c r="A237" s="35"/>
      <c r="B237" s="125" t="s">
        <v>145</v>
      </c>
      <c r="C237" s="104" t="s">
        <v>26</v>
      </c>
      <c r="D237" s="129">
        <v>2</v>
      </c>
      <c r="E237" s="62"/>
      <c r="F237" s="106">
        <f t="shared" si="14"/>
        <v>0</v>
      </c>
    </row>
    <row r="238" spans="1:7">
      <c r="A238" s="35"/>
      <c r="B238" s="125"/>
      <c r="C238" s="104"/>
      <c r="D238" s="129"/>
      <c r="E238" s="62"/>
      <c r="F238" s="106"/>
    </row>
    <row r="239" spans="1:7" ht="165.75">
      <c r="A239" s="35" t="str" cm="1">
        <f t="array" ref="A239">IF(OR(ISBLANK(B239),MID(B239,2,1)=")"),"",$A$212&amp;"."&amp;SUMPRODUCT(IF(ISTEXT($B$215:B239),1,0))-SUMPRODUCT(IF(MID($B$215:B239,2,1)=")",1,0))&amp;".")</f>
        <v>8.9.</v>
      </c>
      <c r="B239" s="45" t="s">
        <v>198</v>
      </c>
      <c r="C239" s="176" t="str">
        <f>C60</f>
        <v>m1</v>
      </c>
      <c r="D239" s="126">
        <f>D60</f>
        <v>450</v>
      </c>
      <c r="E239" s="47"/>
      <c r="F239" s="102">
        <f>D239*E239</f>
        <v>0</v>
      </c>
      <c r="G239" s="34"/>
    </row>
    <row r="240" spans="1:7">
      <c r="A240" s="35" t="str" cm="1">
        <f t="array" ref="A240">IF(OR(ISBLANK(B240),MID(B240,2,1)=")"),"",$A$212&amp;"."&amp;SUMPRODUCT(IF(ISTEXT($B$215:B240),1,0))-SUMPRODUCT(IF(MID($B$215:B240,2,1)=")",1,0))&amp;".")</f>
        <v/>
      </c>
      <c r="B240" s="125"/>
      <c r="C240" s="104"/>
      <c r="D240" s="108"/>
      <c r="E240" s="46"/>
      <c r="F240" s="106"/>
    </row>
    <row r="241" spans="1:7" ht="165.75">
      <c r="A241" s="35" t="str" cm="1">
        <f t="array" ref="A241">IF(OR(ISBLANK(B241),MID(B241,2,1)=")"),"",$A$212&amp;"."&amp;SUMPRODUCT(IF(ISTEXT($B$215:B241),1,0))-SUMPRODUCT(IF(MID($B$215:B241,2,1)=")",1,0))&amp;".")</f>
        <v>8.10.</v>
      </c>
      <c r="B241" s="45" t="s">
        <v>199</v>
      </c>
      <c r="C241" s="176" t="str">
        <f>C62</f>
        <v>m1</v>
      </c>
      <c r="D241" s="126">
        <f>D62</f>
        <v>250</v>
      </c>
      <c r="E241" s="47"/>
      <c r="F241" s="102">
        <f>D241*E241</f>
        <v>0</v>
      </c>
      <c r="G241" s="131"/>
    </row>
    <row r="242" spans="1:7">
      <c r="A242" s="35" t="str" cm="1">
        <f t="array" ref="A242">IF(OR(ISBLANK(B242),MID(B242,2,1)=")"),"",$A$212&amp;"."&amp;SUMPRODUCT(IF(ISTEXT($B$215:B242),1,0))-SUMPRODUCT(IF(MID($B$215:B242,2,1)=")",1,0))&amp;".")</f>
        <v/>
      </c>
      <c r="B242" s="120"/>
      <c r="C242" s="121"/>
      <c r="D242" s="122"/>
      <c r="E242" s="46"/>
      <c r="F242" s="123"/>
    </row>
    <row r="243" spans="1:7" ht="216.75">
      <c r="A243" s="35" t="str" cm="1">
        <f t="array" ref="A243">IF(OR(ISBLANK(B243),MID(B243,2,1)=")"),"",$A$212&amp;"."&amp;SUMPRODUCT(IF(ISTEXT($B$215:B243),1,0))-SUMPRODUCT(IF(MID($B$215:B243,2,1)=")",1,0))&amp;".")</f>
        <v>8.11.</v>
      </c>
      <c r="B243" s="178" t="s">
        <v>200</v>
      </c>
      <c r="C243" s="176" t="s">
        <v>4</v>
      </c>
      <c r="D243" s="126">
        <f>6.25+7.03+5.09+5.43+7.17+4.95+7.22+4.95</f>
        <v>48.09</v>
      </c>
      <c r="E243" s="47"/>
      <c r="F243" s="102">
        <f>D243*E243</f>
        <v>0</v>
      </c>
    </row>
    <row r="244" spans="1:7">
      <c r="A244" s="35" t="str" cm="1">
        <f t="array" ref="A244">IF(OR(ISBLANK(B244),MID(B244,2,1)=")"),"",$A$212&amp;"."&amp;SUMPRODUCT(IF(ISTEXT($B$215:B244),1,0))-SUMPRODUCT(IF(MID($B$215:B244,2,1)=")",1,0))&amp;".")</f>
        <v/>
      </c>
      <c r="B244" s="120"/>
      <c r="C244" s="176"/>
      <c r="D244" s="122"/>
      <c r="E244" s="47"/>
      <c r="F244" s="123"/>
    </row>
    <row r="245" spans="1:7" ht="51">
      <c r="A245" s="35" t="str" cm="1">
        <f t="array" ref="A245">IF(OR(ISBLANK(B245),MID(B245,2,1)=")"),"",$A$212&amp;"."&amp;SUMPRODUCT(IF(ISTEXT($B$215:B245),1,0))-SUMPRODUCT(IF(MID($B$215:B245,2,1)=")",1,0))&amp;".")</f>
        <v>8.12.</v>
      </c>
      <c r="B245" s="179" t="s">
        <v>203</v>
      </c>
      <c r="C245" s="176" t="s">
        <v>26</v>
      </c>
      <c r="D245" s="126">
        <v>8</v>
      </c>
      <c r="E245" s="47"/>
      <c r="F245" s="102">
        <f>D245*E245</f>
        <v>0</v>
      </c>
    </row>
    <row r="246" spans="1:7">
      <c r="A246" s="35" t="str" cm="1">
        <f t="array" ref="A246">IF(OR(ISBLANK(B246),MID(B246,2,1)=")"),"",$A$212&amp;"."&amp;SUMPRODUCT(IF(ISTEXT($B$215:B246),1,0))-SUMPRODUCT(IF(MID($B$215:B246,2,1)=")",1,0))&amp;".")</f>
        <v/>
      </c>
      <c r="B246" s="120"/>
      <c r="C246" s="176"/>
      <c r="D246" s="126"/>
      <c r="E246" s="47"/>
      <c r="F246" s="106"/>
    </row>
    <row r="247" spans="1:7" ht="25.5">
      <c r="A247" s="35" t="str" cm="1">
        <f t="array" ref="A247">IF(OR(ISBLANK(B247),MID(B247,2,1)=")"),"",$A$212&amp;"."&amp;SUMPRODUCT(IF(ISTEXT($B$215:B247),1,0))-SUMPRODUCT(IF(MID($B$215:B247,2,1)=")",1,0))&amp;".")</f>
        <v>8.13.</v>
      </c>
      <c r="B247" s="180" t="s">
        <v>201</v>
      </c>
      <c r="C247" s="176" t="s">
        <v>26</v>
      </c>
      <c r="D247" s="126">
        <v>70</v>
      </c>
      <c r="E247" s="47"/>
      <c r="F247" s="102">
        <f>D247*E247</f>
        <v>0</v>
      </c>
    </row>
    <row r="248" spans="1:7">
      <c r="A248" s="35" t="str" cm="1">
        <f t="array" ref="A248">IF(OR(ISBLANK(B248),MID(B248,2,1)=")"),"",$A$212&amp;"."&amp;SUMPRODUCT(IF(ISTEXT($B$215:B248),1,0))-SUMPRODUCT(IF(MID($B$215:B248,2,1)=")",1,0))&amp;".")</f>
        <v/>
      </c>
      <c r="B248" s="179"/>
      <c r="C248" s="176"/>
      <c r="D248" s="126"/>
      <c r="E248" s="47"/>
      <c r="F248" s="123"/>
    </row>
    <row r="249" spans="1:7">
      <c r="A249" s="35" t="str" cm="1">
        <f t="array" ref="A249">IF(OR(ISBLANK(B249),MID(B249,2,1)=")"),"",$A$212&amp;"."&amp;SUMPRODUCT(IF(ISTEXT($B$215:B249),1,0))-SUMPRODUCT(IF(MID($B$215:B249,2,1)=")",1,0))&amp;".")</f>
        <v>8.14.</v>
      </c>
      <c r="B249" s="180" t="s">
        <v>202</v>
      </c>
      <c r="C249" s="176" t="s">
        <v>26</v>
      </c>
      <c r="D249" s="126">
        <v>8</v>
      </c>
      <c r="E249" s="47"/>
      <c r="F249" s="106">
        <f>D249*E249</f>
        <v>0</v>
      </c>
    </row>
    <row r="250" spans="1:7">
      <c r="A250" s="35" t="str" cm="1">
        <f t="array" ref="A250">IF(OR(ISBLANK(B250),MID(B250,2,1)=")"),"",$A$212&amp;"."&amp;SUMPRODUCT(IF(ISTEXT($B$215:B250),1,0))-SUMPRODUCT(IF(MID($B$215:B250,2,1)=")",1,0))&amp;".")</f>
        <v/>
      </c>
      <c r="B250" s="120"/>
      <c r="C250" s="121"/>
      <c r="D250" s="122"/>
      <c r="E250" s="46"/>
      <c r="F250" s="123"/>
    </row>
    <row r="251" spans="1:7" ht="191.25">
      <c r="A251" s="35" t="str" cm="1">
        <f t="array" ref="A251">IF(OR(ISBLANK(B251),MID(B251,2,1)=")"),"",$A$212&amp;"."&amp;SUMPRODUCT(IF(ISTEXT($B$215:B251),1,0))-SUMPRODUCT(IF(MID($B$215:B251,2,1)=")",1,0))&amp;".")</f>
        <v>8.15.</v>
      </c>
      <c r="B251" s="107" t="s">
        <v>100</v>
      </c>
      <c r="C251" s="176" t="str">
        <f>C64</f>
        <v>m1</v>
      </c>
      <c r="D251" s="126">
        <f>D64</f>
        <v>280</v>
      </c>
      <c r="E251" s="47"/>
      <c r="F251" s="102">
        <f>D251*E251</f>
        <v>0</v>
      </c>
    </row>
    <row r="252" spans="1:7">
      <c r="A252" s="35" t="str" cm="1">
        <f t="array" ref="A252">IF(OR(ISBLANK(B252),MID(B252,2,1)=")"),"",$A$212&amp;"."&amp;SUMPRODUCT(IF(ISTEXT($B$215:B252),1,0))-SUMPRODUCT(IF(MID($B$215:B252,2,1)=")",1,0))&amp;".")</f>
        <v/>
      </c>
      <c r="B252" s="125"/>
      <c r="C252" s="104"/>
      <c r="D252" s="105"/>
      <c r="E252" s="46"/>
      <c r="F252" s="106"/>
    </row>
    <row r="253" spans="1:7" ht="178.5">
      <c r="A253" s="35" t="str" cm="1">
        <f t="array" ref="A253">IF(OR(ISBLANK(B253),MID(B253,2,1)=")"),"",$A$212&amp;"."&amp;SUMPRODUCT(IF(ISTEXT($B$215:B253),1,0))-SUMPRODUCT(IF(MID($B$215:B253,2,1)=")",1,0))&amp;".")</f>
        <v>8.16.</v>
      </c>
      <c r="B253" s="107" t="s">
        <v>91</v>
      </c>
      <c r="C253" s="176" t="str">
        <f>C66</f>
        <v>kom</v>
      </c>
      <c r="D253" s="126">
        <f>D66</f>
        <v>25</v>
      </c>
      <c r="E253" s="47"/>
      <c r="F253" s="102">
        <f>D253*E253</f>
        <v>0</v>
      </c>
      <c r="G253" s="131"/>
    </row>
    <row r="254" spans="1:7">
      <c r="A254" s="35"/>
      <c r="B254" s="107"/>
      <c r="C254" s="176"/>
      <c r="D254" s="126"/>
      <c r="E254" s="47"/>
      <c r="F254" s="102"/>
    </row>
    <row r="255" spans="1:7" ht="153">
      <c r="A255" s="35" t="str" cm="1">
        <f t="array" ref="A255">IF(OR(ISBLANK(B255),MID(B255,2,1)=")"),"",$A$212&amp;"."&amp;SUMPRODUCT(IF(ISTEXT($B$215:B255),1,0))-SUMPRODUCT(IF(MID($B$215:B255,2,1)=")",1,0))&amp;".")</f>
        <v>8.17.</v>
      </c>
      <c r="B255" s="107" t="s">
        <v>90</v>
      </c>
      <c r="C255" s="176" t="str">
        <f>C68</f>
        <v>kom</v>
      </c>
      <c r="D255" s="126">
        <f>D68</f>
        <v>3</v>
      </c>
      <c r="E255" s="47"/>
      <c r="F255" s="102">
        <f>D255*E255</f>
        <v>0</v>
      </c>
    </row>
    <row r="256" spans="1:7">
      <c r="A256" s="35"/>
      <c r="B256" s="125"/>
      <c r="C256" s="66"/>
      <c r="D256" s="105"/>
      <c r="E256" s="39"/>
      <c r="F256" s="102"/>
    </row>
    <row r="257" spans="1:7" ht="140.25">
      <c r="A257" s="35" t="str" cm="1">
        <f t="array" ref="A257">IF(OR(ISBLANK(B257),MID(B257,2,1)=")"),"",$A$212&amp;"."&amp;SUMPRODUCT(IF(ISTEXT($B$215:B257),1,0))-SUMPRODUCT(IF(MID($B$215:B257,2,1)=")",1,0))&amp;".")</f>
        <v>8.18.</v>
      </c>
      <c r="B257" s="107" t="s">
        <v>95</v>
      </c>
      <c r="C257" s="176" t="s">
        <v>26</v>
      </c>
      <c r="D257" s="126">
        <f>D74</f>
        <v>4</v>
      </c>
      <c r="E257" s="47"/>
      <c r="F257" s="102">
        <f>D257*E257</f>
        <v>0</v>
      </c>
      <c r="G257" s="131"/>
    </row>
    <row r="258" spans="1:7">
      <c r="A258" s="35"/>
      <c r="B258" s="125"/>
      <c r="C258" s="66"/>
      <c r="D258" s="108"/>
      <c r="E258" s="39"/>
      <c r="F258" s="102"/>
      <c r="G258" s="131"/>
    </row>
    <row r="259" spans="1:7" ht="153">
      <c r="A259" s="35" t="str" cm="1">
        <f t="array" ref="A259">IF(OR(ISBLANK(B259),MID(B259,2,1)=")"),"",$A$212&amp;"."&amp;SUMPRODUCT(IF(ISTEXT($B$215:B259),1,0))-SUMPRODUCT(IF(MID($B$215:B259,2,1)=")",1,0))&amp;".")</f>
        <v>8.19.</v>
      </c>
      <c r="B259" s="107" t="s">
        <v>96</v>
      </c>
      <c r="C259" s="176" t="s">
        <v>12</v>
      </c>
      <c r="D259" s="126">
        <f>D76</f>
        <v>14</v>
      </c>
      <c r="E259" s="47"/>
      <c r="F259" s="102">
        <f>D259*E259</f>
        <v>0</v>
      </c>
      <c r="G259" s="131"/>
    </row>
    <row r="260" spans="1:7">
      <c r="A260" s="35"/>
      <c r="B260" s="107"/>
      <c r="C260" s="176"/>
      <c r="D260" s="126"/>
      <c r="E260" s="47"/>
      <c r="F260" s="102"/>
      <c r="G260" s="131"/>
    </row>
    <row r="261" spans="1:7" ht="140.25">
      <c r="A261" s="35" t="str" cm="1">
        <f t="array" ref="A261">IF(OR(ISBLANK(B261),MID(B261,2,1)=")"),"",$A$212&amp;"."&amp;SUMPRODUCT(IF(ISTEXT($B$215:B261),1,0))-SUMPRODUCT(IF(MID($B$215:B261,2,1)=")",1,0))&amp;".")</f>
        <v>8.20.</v>
      </c>
      <c r="B261" s="107" t="s">
        <v>97</v>
      </c>
      <c r="C261" s="176" t="s">
        <v>26</v>
      </c>
      <c r="D261" s="126">
        <f>D78</f>
        <v>12</v>
      </c>
      <c r="E261" s="47"/>
      <c r="F261" s="102">
        <f>D261*E261</f>
        <v>0</v>
      </c>
      <c r="G261" s="131"/>
    </row>
    <row r="262" spans="1:7" ht="12.75" customHeight="1">
      <c r="A262" s="35"/>
      <c r="B262" s="107"/>
      <c r="C262" s="176"/>
      <c r="D262" s="122"/>
      <c r="E262" s="47"/>
      <c r="F262" s="102"/>
    </row>
    <row r="263" spans="1:7" ht="178.5">
      <c r="A263" s="35" t="str" cm="1">
        <f t="array" ref="A263">IF(OR(ISBLANK(B263),MID(B263,2,1)=")"),"",$A$212&amp;"."&amp;SUMPRODUCT(IF(ISTEXT($B$215:B263),1,0))-SUMPRODUCT(IF(MID($B$215:B263,2,1)=")",1,0))&amp;".")</f>
        <v>8.21.</v>
      </c>
      <c r="B263" s="107" t="s">
        <v>127</v>
      </c>
      <c r="C263" s="176" t="s">
        <v>26</v>
      </c>
      <c r="D263" s="126">
        <f>D80</f>
        <v>2</v>
      </c>
      <c r="E263" s="47"/>
      <c r="F263" s="102">
        <f>D263*E263</f>
        <v>0</v>
      </c>
    </row>
    <row r="264" spans="1:7" ht="12.75" customHeight="1">
      <c r="A264" s="35"/>
      <c r="B264" s="107"/>
      <c r="C264" s="176"/>
      <c r="D264" s="122"/>
      <c r="E264" s="47"/>
      <c r="F264" s="102"/>
    </row>
    <row r="265" spans="1:7" ht="127.5">
      <c r="A265" s="35" t="str" cm="1">
        <f t="array" ref="A265">IF(OR(ISBLANK(B265),MID(B265,2,1)=")"),"",$A$212&amp;"."&amp;SUMPRODUCT(IF(ISTEXT($B$215:B265),1,0))-SUMPRODUCT(IF(MID($B$215:B265,2,1)=")",1,0))&amp;".")</f>
        <v>8.22.</v>
      </c>
      <c r="B265" s="133" t="s">
        <v>128</v>
      </c>
      <c r="C265" s="134" t="s">
        <v>26</v>
      </c>
      <c r="D265" s="108">
        <f>D82</f>
        <v>2</v>
      </c>
      <c r="E265" s="47"/>
      <c r="F265" s="102">
        <f t="shared" ref="F265" si="15">D265*E265</f>
        <v>0</v>
      </c>
    </row>
    <row r="266" spans="1:7">
      <c r="A266" s="35" t="str" cm="1">
        <f t="array" ref="A266">IF(OR(ISBLANK(B266),MID(B266,2,1)=")"),"",$A$212&amp;"."&amp;SUMPRODUCT(IF(ISTEXT($B$215:B266),1,0))-SUMPRODUCT(IF(MID($B$215:B266,2,1)=")",1,0))&amp;".")</f>
        <v/>
      </c>
      <c r="B266" s="133"/>
      <c r="C266" s="134"/>
      <c r="D266" s="108"/>
      <c r="E266" s="47"/>
      <c r="F266" s="102"/>
    </row>
    <row r="267" spans="1:7" ht="143.25" customHeight="1">
      <c r="A267" s="35" t="str" cm="1">
        <f t="array" ref="A267">IF(OR(ISBLANK(B267),MID(B267,2,1)=")"),"",$A$212&amp;"."&amp;SUMPRODUCT(IF(ISTEXT($B$215:B267),1,0))-SUMPRODUCT(IF(MID($B$215:B267,2,1)=")",1,0))&amp;".")</f>
        <v>8.23.</v>
      </c>
      <c r="B267" s="125" t="s">
        <v>174</v>
      </c>
      <c r="C267" s="66"/>
      <c r="D267" s="136"/>
      <c r="E267" s="47"/>
      <c r="F267" s="102"/>
    </row>
    <row r="268" spans="1:7" ht="15.75" customHeight="1">
      <c r="A268" s="35"/>
      <c r="B268" s="137" t="s">
        <v>175</v>
      </c>
      <c r="C268" s="66" t="s">
        <v>26</v>
      </c>
      <c r="D268" s="129">
        <v>31</v>
      </c>
      <c r="E268" s="231"/>
      <c r="F268" s="102">
        <f>D268*E268</f>
        <v>0</v>
      </c>
    </row>
    <row r="269" spans="1:7" ht="12.75" customHeight="1">
      <c r="A269" s="35"/>
      <c r="B269" s="107"/>
      <c r="C269" s="176"/>
      <c r="D269" s="122"/>
      <c r="E269" s="124"/>
      <c r="F269" s="102"/>
    </row>
    <row r="270" spans="1:7" ht="15">
      <c r="A270" s="88">
        <f>A212</f>
        <v>8</v>
      </c>
      <c r="B270" s="113" t="str">
        <f>B212</f>
        <v>RADOVI MONTAŽE</v>
      </c>
      <c r="C270" s="237" t="s">
        <v>11</v>
      </c>
      <c r="D270" s="237"/>
      <c r="E270" s="92"/>
      <c r="F270" s="40">
        <f>SUM(F215:F269)</f>
        <v>0</v>
      </c>
    </row>
    <row r="271" spans="1:7" ht="15">
      <c r="A271" s="115"/>
      <c r="B271" s="116"/>
      <c r="C271" s="155"/>
      <c r="D271" s="122"/>
      <c r="E271" s="110"/>
      <c r="F271" s="29"/>
    </row>
    <row r="272" spans="1:7" ht="15">
      <c r="A272" s="88">
        <f>A270+1</f>
        <v>9</v>
      </c>
      <c r="B272" s="89" t="s">
        <v>49</v>
      </c>
      <c r="C272" s="90"/>
      <c r="D272" s="91"/>
      <c r="E272" s="92"/>
      <c r="F272" s="93"/>
    </row>
    <row r="273" spans="1:6" ht="93.75" customHeight="1">
      <c r="A273" s="94"/>
      <c r="B273" s="242" t="s">
        <v>48</v>
      </c>
      <c r="C273" s="242"/>
      <c r="D273" s="242"/>
      <c r="E273" s="242"/>
      <c r="F273" s="242"/>
    </row>
    <row r="274" spans="1:6" ht="12" customHeight="1">
      <c r="A274" s="94"/>
      <c r="B274" s="95"/>
      <c r="C274" s="95"/>
      <c r="D274" s="96"/>
      <c r="E274" s="97"/>
      <c r="F274" s="95"/>
    </row>
    <row r="275" spans="1:6" ht="165.75">
      <c r="A275" s="35" t="str" cm="1">
        <f t="array" ref="A275">IF(OR(ISBLANK(B275),MID(B275,2,1)=")"),"",$A$272&amp;"."&amp;SUMPRODUCT(IF(ISTEXT($B$275:B275),1,0))-SUMPRODUCT(IF(MID($B$275:B275,2,1)=")",1,0))&amp;".")</f>
        <v>9.1.</v>
      </c>
      <c r="B275" s="107" t="s">
        <v>136</v>
      </c>
      <c r="C275" s="168" t="str">
        <f>C70</f>
        <v>m1</v>
      </c>
      <c r="D275" s="169">
        <f>D70</f>
        <v>215</v>
      </c>
      <c r="E275" s="47"/>
      <c r="F275" s="102">
        <f>D275*E275</f>
        <v>0</v>
      </c>
    </row>
    <row r="276" spans="1:6">
      <c r="A276" s="35" t="str" cm="1">
        <f t="array" ref="A276">IF(OR(ISBLANK(B276),MID(B276,2,1)=")"),"",$A$272&amp;"."&amp;SUMPRODUCT(IF(ISTEXT($B$275:B276),1,0))-SUMPRODUCT(IF(MID($B$275:B276,2,1)=")",1,0))&amp;".")</f>
        <v/>
      </c>
      <c r="B276" s="107"/>
      <c r="C276" s="168"/>
      <c r="D276" s="169"/>
      <c r="E276" s="47"/>
      <c r="F276" s="102"/>
    </row>
    <row r="277" spans="1:6" ht="127.5">
      <c r="A277" s="35" t="str" cm="1">
        <f t="array" ref="A277">IF(OR(ISBLANK(B277),MID(B277,2,1)=")"),"",$A$272&amp;"."&amp;SUMPRODUCT(IF(ISTEXT($B$275:B277),1,0))-SUMPRODUCT(IF(MID($B$275:B277,2,1)=")",1,0))&amp;".")</f>
        <v>9.2.</v>
      </c>
      <c r="B277" s="107" t="s">
        <v>176</v>
      </c>
      <c r="C277" s="150" t="s">
        <v>4</v>
      </c>
      <c r="D277" s="181">
        <f>D111</f>
        <v>210</v>
      </c>
      <c r="E277" s="47"/>
      <c r="F277" s="102">
        <f>D277*E277</f>
        <v>0</v>
      </c>
    </row>
    <row r="278" spans="1:6">
      <c r="A278" s="35" t="str" cm="1">
        <f t="array" ref="A278">IF(OR(ISBLANK(B278),MID(B278,2,1)=")"),"",$A$272&amp;"."&amp;SUMPRODUCT(IF(ISTEXT($B$275:B278),1,0))-SUMPRODUCT(IF(MID($B$275:B278,2,1)=")",1,0))&amp;".")</f>
        <v/>
      </c>
      <c r="B278" s="107"/>
      <c r="C278" s="168"/>
      <c r="D278" s="169"/>
      <c r="E278" s="47"/>
      <c r="F278" s="102"/>
    </row>
    <row r="279" spans="1:6" ht="255">
      <c r="A279" s="35" t="str" cm="1">
        <f t="array" ref="A279">IF(OR(ISBLANK(B279),MID(B279,2,1)=")"),"",$A$272&amp;"."&amp;SUMPRODUCT(IF(ISTEXT($B$275:B279),1,0))-SUMPRODUCT(IF(MID($B$275:B279,2,1)=")",1,0))&amp;".")</f>
        <v>9.3.</v>
      </c>
      <c r="B279" s="107" t="s">
        <v>177</v>
      </c>
      <c r="C279" s="168" t="s">
        <v>4</v>
      </c>
      <c r="D279" s="169">
        <f>D113</f>
        <v>250</v>
      </c>
      <c r="E279" s="234"/>
      <c r="F279" s="135">
        <f>D279*E279</f>
        <v>0</v>
      </c>
    </row>
    <row r="280" spans="1:6">
      <c r="A280" s="35"/>
      <c r="B280" s="107"/>
      <c r="C280" s="168"/>
      <c r="D280" s="169"/>
      <c r="E280" s="47"/>
      <c r="F280" s="102"/>
    </row>
    <row r="281" spans="1:6" ht="30">
      <c r="A281" s="182">
        <f>A272</f>
        <v>9</v>
      </c>
      <c r="B281" s="183" t="str">
        <f>B272</f>
        <v>KERAMIČARSKI I PODOPOLAGAČKI RADOVI</v>
      </c>
      <c r="C281" s="237" t="s">
        <v>11</v>
      </c>
      <c r="D281" s="237"/>
      <c r="E281" s="92"/>
      <c r="F281" s="184">
        <f>SUM(F275:F280)</f>
        <v>0</v>
      </c>
    </row>
    <row r="282" spans="1:6" ht="15">
      <c r="A282" s="185"/>
      <c r="B282" s="186"/>
      <c r="C282" s="155"/>
      <c r="D282" s="122"/>
      <c r="E282" s="110"/>
      <c r="F282" s="187"/>
    </row>
    <row r="283" spans="1:6" ht="12.75" customHeight="1">
      <c r="A283" s="88">
        <f>A281+1</f>
        <v>10</v>
      </c>
      <c r="B283" s="113" t="s">
        <v>79</v>
      </c>
      <c r="C283" s="155"/>
      <c r="D283" s="122"/>
      <c r="E283" s="127"/>
      <c r="F283" s="158"/>
    </row>
    <row r="284" spans="1:6" ht="104.25" customHeight="1">
      <c r="A284" s="115"/>
      <c r="B284" s="251" t="s">
        <v>45</v>
      </c>
      <c r="C284" s="242"/>
      <c r="D284" s="242"/>
      <c r="E284" s="242"/>
      <c r="F284" s="242"/>
    </row>
    <row r="285" spans="1:6" ht="15">
      <c r="A285" s="115"/>
      <c r="B285" s="116"/>
      <c r="C285" s="155"/>
      <c r="D285" s="122"/>
      <c r="E285" s="127"/>
      <c r="F285" s="158"/>
    </row>
    <row r="286" spans="1:6" ht="142.5" customHeight="1">
      <c r="A286" s="35" t="str" cm="1">
        <f t="array" ref="A286">IF(OR(ISBLANK(B286),MID(B286,2,1)=")"),"",$A$283&amp;"."&amp;SUMPRODUCT(IF(ISTEXT($B286:B$286),1,0))-SUMPRODUCT(IF(MID($B286:B$286,2,1)=")",1,0))&amp;".")</f>
        <v>10.1.</v>
      </c>
      <c r="B286" s="146" t="s">
        <v>80</v>
      </c>
      <c r="C286" s="176" t="s">
        <v>4</v>
      </c>
      <c r="D286" s="126">
        <v>380</v>
      </c>
      <c r="E286" s="47"/>
      <c r="F286" s="188">
        <f>D286*E286</f>
        <v>0</v>
      </c>
    </row>
    <row r="287" spans="1:6" ht="12" customHeight="1">
      <c r="A287" s="35" t="str" cm="1">
        <f t="array" ref="A287">IF(OR(ISBLANK(B287),MID(B287,2,1)=")"),"",$A$283&amp;"."&amp;SUMPRODUCT(IF(ISTEXT($B$286:B287),1,0))-SUMPRODUCT(IF(MID($B$286:B287,2,1)=")",1,0))&amp;".")</f>
        <v/>
      </c>
      <c r="B287" s="189"/>
      <c r="C287" s="155"/>
      <c r="D287" s="126"/>
      <c r="E287" s="62"/>
      <c r="F287" s="188"/>
    </row>
    <row r="288" spans="1:6" ht="207.75" customHeight="1">
      <c r="A288" s="35" t="str" cm="1">
        <f t="array" ref="A288">IF(OR(ISBLANK(B288),MID(B288,2,1)=")"),"",$A$283&amp;"."&amp;SUMPRODUCT(IF(ISTEXT($B$286:B288),1,0))-SUMPRODUCT(IF(MID($B$286:B288,2,1)=")",1,0))&amp;".")</f>
        <v>10.2.</v>
      </c>
      <c r="B288" s="146" t="s">
        <v>178</v>
      </c>
      <c r="C288" s="176" t="s">
        <v>4</v>
      </c>
      <c r="D288" s="126">
        <f>D95</f>
        <v>412</v>
      </c>
      <c r="E288" s="47"/>
      <c r="F288" s="188">
        <f t="shared" ref="F288" si="16">D288*E288</f>
        <v>0</v>
      </c>
    </row>
    <row r="289" spans="1:6" ht="14.25">
      <c r="A289" s="35"/>
      <c r="B289" s="190"/>
      <c r="C289" s="191"/>
      <c r="D289" s="122"/>
      <c r="E289" s="127"/>
      <c r="F289" s="188"/>
    </row>
    <row r="290" spans="1:6" ht="15">
      <c r="A290" s="52">
        <f>A283</f>
        <v>10</v>
      </c>
      <c r="B290" s="192" t="s">
        <v>79</v>
      </c>
      <c r="C290" s="252" t="s">
        <v>11</v>
      </c>
      <c r="D290" s="252"/>
      <c r="E290" s="164"/>
      <c r="F290" s="193">
        <f>SUM(F286:F288)</f>
        <v>0</v>
      </c>
    </row>
    <row r="291" spans="1:6" ht="15">
      <c r="A291" s="61"/>
      <c r="B291" s="194"/>
      <c r="C291" s="195"/>
      <c r="D291" s="122"/>
      <c r="E291" s="127"/>
      <c r="F291" s="188"/>
    </row>
    <row r="292" spans="1:6" ht="12.75" customHeight="1">
      <c r="A292" s="182">
        <f>A290+1</f>
        <v>11</v>
      </c>
      <c r="B292" s="89" t="s">
        <v>103</v>
      </c>
      <c r="C292" s="196"/>
      <c r="D292" s="163"/>
      <c r="E292" s="197"/>
      <c r="F292" s="198"/>
    </row>
    <row r="293" spans="1:6" ht="143.25" customHeight="1">
      <c r="A293" s="199"/>
      <c r="B293" s="249" t="s">
        <v>104</v>
      </c>
      <c r="C293" s="249"/>
      <c r="D293" s="249"/>
      <c r="E293" s="249"/>
      <c r="F293" s="249"/>
    </row>
    <row r="294" spans="1:6" ht="12.75" customHeight="1">
      <c r="A294" s="199"/>
      <c r="B294" s="27"/>
      <c r="C294" s="27"/>
      <c r="D294" s="200"/>
      <c r="E294" s="201"/>
      <c r="F294" s="201"/>
    </row>
    <row r="295" spans="1:6" ht="12.75" customHeight="1">
      <c r="A295" s="53" t="str" cm="1">
        <f t="array" ref="A295">IF(OR(ISBLANK(B295),MID(B295,2,1)=")"),"",$A$292&amp;"."&amp;SUMPRODUCT(IF(ISTEXT($B295:B$295),1,0))-SUMPRODUCT(IF(MID($B295:B$295,2,1)=")",1,0))&amp;".")</f>
        <v>11.1.</v>
      </c>
      <c r="B295" s="107" t="s">
        <v>132</v>
      </c>
      <c r="C295" s="202" t="s">
        <v>12</v>
      </c>
      <c r="D295" s="203">
        <v>1</v>
      </c>
      <c r="E295" s="57"/>
      <c r="F295" s="102">
        <f t="shared" ref="F295" si="17">D295*E295</f>
        <v>0</v>
      </c>
    </row>
    <row r="296" spans="1:6" ht="12.75" customHeight="1">
      <c r="A296" s="53" t="str" cm="1">
        <f t="array" ref="A296">IF(OR(ISBLANK(B296),MID(B296,2,1)=")"),"",$A$292&amp;"."&amp;SUMPRODUCT(IF(ISTEXT($B$295:B296),1,0))-SUMPRODUCT(IF(MID($B$295:B296,2,1)=")",1,0))&amp;".")</f>
        <v/>
      </c>
      <c r="B296" s="107"/>
      <c r="C296" s="27"/>
      <c r="D296" s="105"/>
      <c r="E296" s="235"/>
      <c r="F296" s="204"/>
    </row>
    <row r="297" spans="1:6" ht="165.75">
      <c r="A297" s="53" t="str" cm="1">
        <f t="array" ref="A297">IF(OR(ISBLANK(B297),MID(B297,2,1)=")"),"",$A$292&amp;"."&amp;SUMPRODUCT(IF(ISTEXT($B$295:B297),1,0))-SUMPRODUCT(IF(MID($B$295:B297,2,1)=")",1,0))&amp;".")</f>
        <v>11.2.</v>
      </c>
      <c r="B297" s="107" t="s">
        <v>179</v>
      </c>
      <c r="C297" s="202" t="s">
        <v>105</v>
      </c>
      <c r="D297" s="203">
        <v>1000</v>
      </c>
      <c r="E297" s="236"/>
      <c r="F297" s="102">
        <f t="shared" ref="F297" si="18">D297*E297</f>
        <v>0</v>
      </c>
    </row>
    <row r="298" spans="1:6" ht="12.75" customHeight="1">
      <c r="A298" s="53" t="str" cm="1">
        <f t="array" ref="A298">IF(OR(ISBLANK(B298),MID(B298,2,1)=")"),"",$A$292&amp;"."&amp;SUMPRODUCT(IF(ISTEXT($B$295:B298),1,0))-SUMPRODUCT(IF(MID($B$295:B298,2,1)=")",1,0))&amp;".")</f>
        <v/>
      </c>
      <c r="B298" s="107"/>
      <c r="C298" s="27"/>
      <c r="D298" s="105"/>
      <c r="E298" s="57"/>
      <c r="F298" s="204"/>
    </row>
    <row r="299" spans="1:6" ht="153">
      <c r="A299" s="53" t="str" cm="1">
        <f t="array" ref="A299">IF(OR(ISBLANK(B299),MID(B299,2,1)=")"),"",$A$292&amp;"."&amp;SUMPRODUCT(IF(ISTEXT($B$295:B299),1,0))-SUMPRODUCT(IF(MID($B$295:B299,2,1)=")",1,0))&amp;".")</f>
        <v>11.3.</v>
      </c>
      <c r="B299" s="107" t="s">
        <v>180</v>
      </c>
      <c r="C299" s="202" t="s">
        <v>105</v>
      </c>
      <c r="D299" s="203">
        <v>300</v>
      </c>
      <c r="E299" s="236"/>
      <c r="F299" s="102">
        <f t="shared" ref="F299" si="19">D299*E299</f>
        <v>0</v>
      </c>
    </row>
    <row r="300" spans="1:6" ht="12.75" customHeight="1">
      <c r="A300" s="53" t="str" cm="1">
        <f t="array" ref="A300">IF(OR(ISBLANK(B300),MID(B300,2,1)=")"),"",$A$292&amp;"."&amp;SUMPRODUCT(IF(ISTEXT($B$295:B300),1,0))-SUMPRODUCT(IF(MID($B$295:B300,2,1)=")",1,0))&amp;".")</f>
        <v/>
      </c>
      <c r="B300" s="107"/>
      <c r="C300" s="27"/>
      <c r="D300" s="105"/>
      <c r="E300" s="57"/>
      <c r="F300" s="204"/>
    </row>
    <row r="301" spans="1:6" ht="153">
      <c r="A301" s="53" t="str" cm="1">
        <f t="array" ref="A301">IF(OR(ISBLANK(B301),MID(B301,2,1)=")"),"",$A$292&amp;"."&amp;SUMPRODUCT(IF(ISTEXT($B$295:B301),1,0))-SUMPRODUCT(IF(MID($B$295:B301,2,1)=")",1,0))&amp;".")</f>
        <v>11.4.</v>
      </c>
      <c r="B301" s="107" t="s">
        <v>181</v>
      </c>
      <c r="C301" s="202" t="s">
        <v>105</v>
      </c>
      <c r="D301" s="203">
        <v>180</v>
      </c>
      <c r="E301" s="236"/>
      <c r="F301" s="102">
        <f>D301*E301</f>
        <v>0</v>
      </c>
    </row>
    <row r="302" spans="1:6">
      <c r="A302" s="53" t="str" cm="1">
        <f t="array" ref="A302">IF(OR(ISBLANK(B302),MID(B302,2,1)=")"),"",$A$292&amp;"."&amp;SUMPRODUCT(IF(ISTEXT($B$295:B302),1,0))-SUMPRODUCT(IF(MID($B$295:B302,2,1)=")",1,0))&amp;".")</f>
        <v/>
      </c>
      <c r="B302" s="107"/>
      <c r="C302" s="202"/>
      <c r="D302" s="203"/>
      <c r="E302" s="236"/>
      <c r="F302" s="102"/>
    </row>
    <row r="303" spans="1:6" ht="140.25">
      <c r="A303" s="53" t="str" cm="1">
        <f t="array" ref="A303">IF(OR(ISBLANK(B303),MID(B303,2,1)=")"),"",$A$292&amp;"."&amp;SUMPRODUCT(IF(ISTEXT($B$295:B303),1,0))-SUMPRODUCT(IF(MID($B$295:B303,2,1)=")",1,0))&amp;".")</f>
        <v>11.5.</v>
      </c>
      <c r="B303" s="107" t="s">
        <v>182</v>
      </c>
      <c r="C303" s="202" t="s">
        <v>105</v>
      </c>
      <c r="D303" s="203">
        <v>180</v>
      </c>
      <c r="E303" s="236"/>
      <c r="F303" s="102">
        <f>D303*E303</f>
        <v>0</v>
      </c>
    </row>
    <row r="304" spans="1:6">
      <c r="A304" s="53" t="str" cm="1">
        <f t="array" ref="A304">IF(OR(ISBLANK(B304),MID(B304,2,1)=")"),"",$A$292&amp;"."&amp;SUMPRODUCT(IF(ISTEXT($B$295:B304),1,0))-SUMPRODUCT(IF(MID($B$295:B304,2,1)=")",1,0))&amp;".")</f>
        <v/>
      </c>
      <c r="B304" s="107"/>
      <c r="C304" s="202"/>
      <c r="D304" s="203"/>
      <c r="E304" s="236"/>
      <c r="F304" s="102"/>
    </row>
    <row r="305" spans="1:6" ht="178.5">
      <c r="A305" s="53" t="str" cm="1">
        <f t="array" ref="A305">IF(OR(ISBLANK(B305),MID(B305,2,1)=")"),"",$A$292&amp;"."&amp;SUMPRODUCT(IF(ISTEXT($B$295:B305),1,0))-SUMPRODUCT(IF(MID($B$295:B305,2,1)=")",1,0))&amp;".")</f>
        <v>11.6.</v>
      </c>
      <c r="B305" s="107" t="s">
        <v>211</v>
      </c>
      <c r="C305" s="202" t="s">
        <v>105</v>
      </c>
      <c r="D305" s="203">
        <f>SUM(D297:D303)</f>
        <v>1660</v>
      </c>
      <c r="E305" s="236"/>
      <c r="F305" s="102">
        <f>D305*E305</f>
        <v>0</v>
      </c>
    </row>
    <row r="306" spans="1:6" ht="12.75" customHeight="1">
      <c r="A306" s="185"/>
      <c r="B306" s="186"/>
      <c r="C306" s="155"/>
      <c r="D306" s="122"/>
      <c r="E306" s="110"/>
      <c r="F306" s="187"/>
    </row>
    <row r="307" spans="1:6" ht="12.75" customHeight="1">
      <c r="A307" s="182">
        <f>A292</f>
        <v>11</v>
      </c>
      <c r="B307" s="205" t="str">
        <f>B292</f>
        <v>ELEKTROINSTALACIJE</v>
      </c>
      <c r="C307" s="237" t="s">
        <v>11</v>
      </c>
      <c r="D307" s="237"/>
      <c r="E307" s="92"/>
      <c r="F307" s="184">
        <f>SUM(F294:F306)</f>
        <v>0</v>
      </c>
    </row>
    <row r="308" spans="1:6" ht="12.75" customHeight="1">
      <c r="A308" s="185"/>
      <c r="B308" s="206"/>
      <c r="C308" s="117"/>
      <c r="D308" s="117"/>
      <c r="E308" s="110"/>
      <c r="F308" s="187"/>
    </row>
    <row r="309" spans="1:6" ht="12.75" customHeight="1">
      <c r="A309" s="182">
        <f>A292+1</f>
        <v>12</v>
      </c>
      <c r="B309" s="205" t="s">
        <v>204</v>
      </c>
      <c r="C309" s="114"/>
      <c r="D309" s="114"/>
      <c r="E309" s="92"/>
      <c r="F309" s="184"/>
    </row>
    <row r="310" spans="1:6" ht="197.25" customHeight="1">
      <c r="A310" s="185"/>
      <c r="B310" s="242" t="s">
        <v>43</v>
      </c>
      <c r="C310" s="242"/>
      <c r="D310" s="242"/>
      <c r="E310" s="242"/>
      <c r="F310" s="242"/>
    </row>
    <row r="311" spans="1:6" ht="126.75" customHeight="1">
      <c r="A311" s="64" t="str" cm="1">
        <f t="array" ref="A311">IF(OR(ISBLANK(B311),MID(B311,2,1)=")"),"",$A$309&amp;"."&amp;SUMPRODUCT(IF(ISTEXT($B$311:B311),1,0))-SUMPRODUCT(IF(MID($B$311:B311,2,1)=")",1,0))&amp;".")</f>
        <v>12.1.</v>
      </c>
      <c r="B311" s="107" t="s">
        <v>212</v>
      </c>
      <c r="C311" s="207" t="s">
        <v>150</v>
      </c>
      <c r="D311" s="126">
        <v>36</v>
      </c>
      <c r="E311" s="57"/>
      <c r="F311" s="208">
        <f>D311*E311</f>
        <v>0</v>
      </c>
    </row>
    <row r="312" spans="1:6" ht="12.75" customHeight="1">
      <c r="A312" s="53"/>
      <c r="B312" s="186"/>
      <c r="C312" s="155"/>
      <c r="D312" s="122"/>
      <c r="E312" s="110"/>
      <c r="F312" s="209"/>
    </row>
    <row r="313" spans="1:6" ht="12.75" customHeight="1">
      <c r="A313" s="63">
        <f>A309</f>
        <v>12</v>
      </c>
      <c r="B313" s="183" t="s">
        <v>204</v>
      </c>
      <c r="C313" s="237" t="s">
        <v>11</v>
      </c>
      <c r="D313" s="237"/>
      <c r="E313" s="92"/>
      <c r="F313" s="210">
        <f>SUM(F311)</f>
        <v>0</v>
      </c>
    </row>
    <row r="314" spans="1:6" ht="12.75" customHeight="1">
      <c r="A314" s="53"/>
      <c r="B314" s="186"/>
      <c r="C314" s="155"/>
      <c r="D314" s="122"/>
      <c r="E314" s="110"/>
      <c r="F314" s="209"/>
    </row>
    <row r="315" spans="1:6" ht="18.75" thickBot="1">
      <c r="A315" s="211"/>
      <c r="B315" s="212" t="s">
        <v>3</v>
      </c>
      <c r="C315" s="213"/>
      <c r="D315" s="214"/>
      <c r="E315" s="215"/>
      <c r="F315" s="216"/>
    </row>
    <row r="316" spans="1:6">
      <c r="A316" s="217"/>
      <c r="B316" s="218"/>
      <c r="C316" s="104"/>
      <c r="D316" s="75"/>
      <c r="E316" s="110"/>
      <c r="F316" s="219"/>
    </row>
    <row r="317" spans="1:6">
      <c r="A317" s="217">
        <v>1</v>
      </c>
      <c r="B317" s="218" t="str">
        <f>B30</f>
        <v>PRIPREMNI I ZAVRŠNI RADOVI</v>
      </c>
      <c r="C317" s="104"/>
      <c r="D317" s="75"/>
      <c r="E317" s="110"/>
      <c r="F317" s="30">
        <f>F30</f>
        <v>0</v>
      </c>
    </row>
    <row r="318" spans="1:6">
      <c r="A318" s="220">
        <v>2</v>
      </c>
      <c r="B318" s="218" t="str">
        <f>B87</f>
        <v>RADOVI DEMONTAŽE</v>
      </c>
      <c r="C318" s="104"/>
      <c r="D318" s="75"/>
      <c r="E318" s="110"/>
      <c r="F318" s="30">
        <f>F87</f>
        <v>0</v>
      </c>
    </row>
    <row r="319" spans="1:6">
      <c r="A319" s="220">
        <v>3</v>
      </c>
      <c r="B319" s="218" t="str">
        <f>B123</f>
        <v>RADOVI RUŠENJA</v>
      </c>
      <c r="C319" s="104"/>
      <c r="D319" s="75"/>
      <c r="E319" s="110"/>
      <c r="F319" s="30">
        <f>F123</f>
        <v>0</v>
      </c>
    </row>
    <row r="320" spans="1:6">
      <c r="A320" s="220">
        <v>4</v>
      </c>
      <c r="B320" s="218" t="str">
        <f>B162</f>
        <v>ZIDARSKI RADOVI</v>
      </c>
      <c r="C320" s="104"/>
      <c r="D320" s="75"/>
      <c r="E320" s="110"/>
      <c r="F320" s="30">
        <f>F162</f>
        <v>0</v>
      </c>
    </row>
    <row r="321" spans="1:7">
      <c r="A321" s="217">
        <v>5</v>
      </c>
      <c r="B321" s="218" t="str">
        <f>B164</f>
        <v>ARMIRANOBETONSKI RADOVI</v>
      </c>
      <c r="C321" s="104"/>
      <c r="D321" s="75"/>
      <c r="E321" s="110"/>
      <c r="F321" s="30">
        <f>F186</f>
        <v>0</v>
      </c>
    </row>
    <row r="322" spans="1:7">
      <c r="A322" s="221">
        <f>A195</f>
        <v>6</v>
      </c>
      <c r="B322" s="221" t="str">
        <f>B195</f>
        <v>TESARSKI RADOVI</v>
      </c>
      <c r="C322" s="104"/>
      <c r="D322" s="105"/>
      <c r="E322" s="110"/>
      <c r="F322" s="222">
        <f>F195</f>
        <v>0</v>
      </c>
    </row>
    <row r="323" spans="1:7">
      <c r="A323" s="221">
        <f>A209</f>
        <v>7</v>
      </c>
      <c r="B323" s="223" t="str">
        <f>B209</f>
        <v>BRAVARSKI RADOVI</v>
      </c>
      <c r="C323" s="104"/>
      <c r="D323" s="105"/>
      <c r="E323" s="110"/>
      <c r="F323" s="222">
        <f>F209</f>
        <v>0</v>
      </c>
    </row>
    <row r="324" spans="1:7">
      <c r="A324" s="221">
        <f>A270</f>
        <v>8</v>
      </c>
      <c r="B324" s="218" t="str">
        <f>B270</f>
        <v>RADOVI MONTAŽE</v>
      </c>
      <c r="C324" s="104"/>
      <c r="D324" s="105"/>
      <c r="E324" s="110"/>
      <c r="F324" s="222">
        <f>F270</f>
        <v>0</v>
      </c>
    </row>
    <row r="325" spans="1:7">
      <c r="A325" s="221">
        <f>A281</f>
        <v>9</v>
      </c>
      <c r="B325" s="223" t="str">
        <f>B281</f>
        <v>KERAMIČARSKI I PODOPOLAGAČKI RADOVI</v>
      </c>
      <c r="C325" s="32"/>
      <c r="F325" s="224">
        <f>F281</f>
        <v>0</v>
      </c>
      <c r="G325" s="87"/>
    </row>
    <row r="326" spans="1:7">
      <c r="A326" s="221">
        <f>A290</f>
        <v>10</v>
      </c>
      <c r="B326" s="223" t="str">
        <f>B290</f>
        <v>FASADERSKI RADOVI</v>
      </c>
      <c r="C326" s="32"/>
      <c r="F326" s="224">
        <f>F290</f>
        <v>0</v>
      </c>
      <c r="G326" s="87"/>
    </row>
    <row r="327" spans="1:7">
      <c r="A327" s="221">
        <f>A307</f>
        <v>11</v>
      </c>
      <c r="B327" s="223" t="str">
        <f>B307</f>
        <v>ELEKTROINSTALACIJE</v>
      </c>
      <c r="C327" s="32"/>
      <c r="F327" s="224">
        <f>F307</f>
        <v>0</v>
      </c>
      <c r="G327" s="87"/>
    </row>
    <row r="328" spans="1:7">
      <c r="A328" s="221">
        <f>A313</f>
        <v>12</v>
      </c>
      <c r="B328" s="223" t="str">
        <f>B313</f>
        <v>ZEMLJANI RADOVI</v>
      </c>
      <c r="C328" s="32"/>
      <c r="F328" s="224">
        <f>F313</f>
        <v>0</v>
      </c>
      <c r="G328" s="87"/>
    </row>
    <row r="330" spans="1:7" ht="15.75">
      <c r="A330" s="225" t="s">
        <v>15</v>
      </c>
      <c r="B330" s="79" t="str">
        <f>B10</f>
        <v>OBNOVA KONSTRUKCIJE ZGRADE</v>
      </c>
      <c r="C330" s="250" t="s">
        <v>11</v>
      </c>
      <c r="D330" s="250"/>
      <c r="E330" s="82"/>
      <c r="F330" s="65">
        <f>SUM(F317:F328)</f>
        <v>0</v>
      </c>
    </row>
  </sheetData>
  <sheetProtection algorithmName="SHA-512" hashValue="+lBSy0QdmXsAx5WLPh/7NtUdcVP+UL1F2JxnwvgIe0RYeUIXpvy1004K/QaI+iYNuxJmprPE231qI6PUBqqiPw==" saltValue="G4cG6AWzbwzzBlyf5Gtp1g==" spinCount="100000" sheet="1" objects="1" scenarios="1"/>
  <mergeCells count="35">
    <mergeCell ref="B310:F310"/>
    <mergeCell ref="C313:D313"/>
    <mergeCell ref="C281:D281"/>
    <mergeCell ref="C330:D330"/>
    <mergeCell ref="B284:F284"/>
    <mergeCell ref="B293:F293"/>
    <mergeCell ref="C307:D307"/>
    <mergeCell ref="C290:D290"/>
    <mergeCell ref="B34:F34"/>
    <mergeCell ref="B91:F91"/>
    <mergeCell ref="B273:F273"/>
    <mergeCell ref="B199:F199"/>
    <mergeCell ref="B189:F189"/>
    <mergeCell ref="C270:D270"/>
    <mergeCell ref="C195:D195"/>
    <mergeCell ref="C162:D162"/>
    <mergeCell ref="C123:D123"/>
    <mergeCell ref="C87:D87"/>
    <mergeCell ref="B213:F213"/>
    <mergeCell ref="B126:F126"/>
    <mergeCell ref="B165:F165"/>
    <mergeCell ref="C186:D186"/>
    <mergeCell ref="B155:B156"/>
    <mergeCell ref="C1:F1"/>
    <mergeCell ref="C2:F2"/>
    <mergeCell ref="C3:F3"/>
    <mergeCell ref="C4:F4"/>
    <mergeCell ref="C5:F5"/>
    <mergeCell ref="C30:D30"/>
    <mergeCell ref="C6:D6"/>
    <mergeCell ref="C7:F7"/>
    <mergeCell ref="B13:F13"/>
    <mergeCell ref="B14:F14"/>
    <mergeCell ref="B15:F15"/>
    <mergeCell ref="B18:F18"/>
  </mergeCells>
  <phoneticPr fontId="73" type="noConversion"/>
  <pageMargins left="0.70866141732283472" right="0.70866141732283472" top="0.74803149606299213" bottom="0.74803149606299213" header="0.31496062992125984" footer="0.31496062992125984"/>
  <pageSetup paperSize="9" scale="95" orientation="portrait" r:id="rId1"/>
  <rowBreaks count="17" manualBreakCount="17">
    <brk id="16" max="5" man="1"/>
    <brk id="32" max="5" man="1"/>
    <brk id="89" max="5" man="1"/>
    <brk id="124" max="5" man="1"/>
    <brk id="163" max="5" man="1"/>
    <brk id="175" max="5" man="1"/>
    <brk id="179" max="5" man="1"/>
    <brk id="187" max="5" man="1"/>
    <brk id="197" max="5" man="1"/>
    <brk id="211" max="5" man="1"/>
    <brk id="266" max="5" man="1"/>
    <brk id="271" max="5" man="1"/>
    <brk id="282" max="5" man="1"/>
    <brk id="291" max="5" man="1"/>
    <brk id="302" max="5" man="1"/>
    <brk id="307" max="5" man="1"/>
    <brk id="313" max="5" man="1"/>
  </rowBreaks>
  <ignoredErrors>
    <ignoredError sqref="A3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5</vt:i4>
      </vt:variant>
    </vt:vector>
  </HeadingPairs>
  <TitlesOfParts>
    <vt:vector size="8" baseType="lpstr">
      <vt:lpstr>1_Naslovnica</vt:lpstr>
      <vt:lpstr>2_Opće napomene</vt:lpstr>
      <vt:lpstr>3_Troškovnik_POKZ</vt:lpstr>
      <vt:lpstr>'2_Opće napomene'!Ispis_naslova</vt:lpstr>
      <vt:lpstr>'3_Troškovnik_POKZ'!Ispis_naslova</vt:lpstr>
      <vt:lpstr>'1_Naslovnica'!Podrucje_ispisa</vt:lpstr>
      <vt:lpstr>'2_Opće napomene'!Podrucje_ispisa</vt:lpstr>
      <vt:lpstr>'3_Troškovnik_POKZ'!Podrucje_ispisa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PronaGrad</dc:creator>
  <cp:lastModifiedBy>Tomislav Regvart</cp:lastModifiedBy>
  <cp:lastPrinted>2025-04-04T09:18:09Z</cp:lastPrinted>
  <dcterms:created xsi:type="dcterms:W3CDTF">1996-10-14T23:33:28Z</dcterms:created>
  <dcterms:modified xsi:type="dcterms:W3CDTF">2026-08-06T06:52:04Z</dcterms:modified>
</cp:coreProperties>
</file>